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retourdimageparis.sharepoint.com/sites/DOCUMENT/Documents partages/Ressources RI/DOCUMENTATION/Listes des films dispositifs scolaires 2020-2021/"/>
    </mc:Choice>
  </mc:AlternateContent>
  <xr:revisionPtr revIDLastSave="239" documentId="8_{E1F3916A-9007-4654-9ED4-199358B6CD76}" xr6:coauthVersionLast="47" xr6:coauthVersionMax="47" xr10:uidLastSave="{50C07C85-04A9-42A4-8ED7-739C159D2823}"/>
  <bookViews>
    <workbookView xWindow="-120" yWindow="-120" windowWidth="29040" windowHeight="15720" xr2:uid="{00000000-000D-0000-FFFF-FFFF00000000}"/>
  </bookViews>
  <sheets>
    <sheet name="Films accessibles 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4" i="1" l="1"/>
  <c r="D124" i="1"/>
  <c r="C124" i="1"/>
  <c r="B124" i="1"/>
  <c r="A124" i="1"/>
  <c r="J106" i="1"/>
  <c r="J124" i="1" l="1"/>
  <c r="I124" i="1"/>
  <c r="E124" i="1"/>
</calcChain>
</file>

<file path=xl/sharedStrings.xml><?xml version="1.0" encoding="utf-8"?>
<sst xmlns="http://schemas.openxmlformats.org/spreadsheetml/2006/main" count="1454" uniqueCount="486">
  <si>
    <t>Titres</t>
  </si>
  <si>
    <t>Réalisateurs</t>
  </si>
  <si>
    <t>Distributeurs</t>
  </si>
  <si>
    <t xml:space="preserve">AD </t>
  </si>
  <si>
    <t>SME</t>
  </si>
  <si>
    <t>N° Visa</t>
  </si>
  <si>
    <t>Visa</t>
  </si>
  <si>
    <t>Genre</t>
  </si>
  <si>
    <t>Pays de production</t>
  </si>
  <si>
    <t>Année de sortie</t>
  </si>
  <si>
    <t>Durée</t>
  </si>
  <si>
    <t>NB / Coul.</t>
  </si>
  <si>
    <t xml:space="preserve">Classification </t>
  </si>
  <si>
    <t>Gebeka Films</t>
  </si>
  <si>
    <t>Animation</t>
  </si>
  <si>
    <t>Couleurs</t>
  </si>
  <si>
    <t>38 témoins</t>
  </si>
  <si>
    <t>Lucas Belvaux</t>
  </si>
  <si>
    <t>Diaphana Distribution</t>
  </si>
  <si>
    <t>Tous publics</t>
  </si>
  <si>
    <t>Drame</t>
  </si>
  <si>
    <t>France</t>
  </si>
  <si>
    <t>1h44</t>
  </si>
  <si>
    <t>Art et Essai</t>
  </si>
  <si>
    <t>400 coups (les)</t>
  </si>
  <si>
    <t>François Truffaut</t>
  </si>
  <si>
    <t>21 414</t>
  </si>
  <si>
    <t>1h40</t>
  </si>
  <si>
    <t>NB</t>
  </si>
  <si>
    <t>Art et essai - Jeune public - Patrimoine et répertoire</t>
  </si>
  <si>
    <t>A bout de souffle</t>
  </si>
  <si>
    <t>Jean-Luc Godard</t>
  </si>
  <si>
    <t>Carlotta Films</t>
  </si>
  <si>
    <t>Policier, Drame, Romance</t>
  </si>
  <si>
    <t>1h27</t>
  </si>
  <si>
    <t xml:space="preserve">Art et Essai - Patrimoine et Répertoire </t>
  </si>
  <si>
    <t>A nos amours</t>
  </si>
  <si>
    <t>Maurice Pialat</t>
  </si>
  <si>
    <t>Capricci Films</t>
  </si>
  <si>
    <t>1h35</t>
  </si>
  <si>
    <t>Agence du court métrage</t>
  </si>
  <si>
    <t>France, Belgique</t>
  </si>
  <si>
    <t>Comédie dramatique</t>
  </si>
  <si>
    <t>1h21</t>
  </si>
  <si>
    <t xml:space="preserve">Art et essai - Jeune public </t>
  </si>
  <si>
    <t xml:space="preserve">Adama </t>
  </si>
  <si>
    <t>Simon ROUBY</t>
  </si>
  <si>
    <t>NAIA PRODUCTIONS</t>
  </si>
  <si>
    <t> 129 846</t>
  </si>
  <si>
    <t>1h22</t>
  </si>
  <si>
    <t>1h10</t>
  </si>
  <si>
    <t>Art et Essai - Recherche et découverte</t>
  </si>
  <si>
    <t>Malavida</t>
  </si>
  <si>
    <t>Etats-Unis</t>
  </si>
  <si>
    <t>Science-fiction</t>
  </si>
  <si>
    <t>1h58</t>
  </si>
  <si>
    <t>/</t>
  </si>
  <si>
    <t>En cours</t>
  </si>
  <si>
    <t>Documentaire</t>
  </si>
  <si>
    <t>Japon</t>
  </si>
  <si>
    <t>1h42</t>
  </si>
  <si>
    <t>Les Acacias</t>
  </si>
  <si>
    <t>Animal, des animaux (Un)</t>
  </si>
  <si>
    <t>Nicolas Philibert</t>
  </si>
  <si>
    <t>Les Films du Losange</t>
  </si>
  <si>
    <t>à partir de 8 ans</t>
  </si>
  <si>
    <t>Ad Vitam</t>
  </si>
  <si>
    <t>1h34</t>
  </si>
  <si>
    <t>Allemagne</t>
  </si>
  <si>
    <t>1h15</t>
  </si>
  <si>
    <t>Comédie</t>
  </si>
  <si>
    <t>Italie</t>
  </si>
  <si>
    <t>1h43</t>
  </si>
  <si>
    <t xml:space="preserve">Au revoir les enfants </t>
  </si>
  <si>
    <t>Louis MALLE</t>
  </si>
  <si>
    <t>Gaumont</t>
  </si>
  <si>
    <t>Shellac</t>
  </si>
  <si>
    <t>Art et essai - Recherche et découverte</t>
  </si>
  <si>
    <t>Aventures de Robin des Bois (les)</t>
  </si>
  <si>
    <t>Michael Curtiz, William Keighley</t>
  </si>
  <si>
    <t>Warner Bros Pictures France</t>
  </si>
  <si>
    <t>à partir de 6 ans</t>
  </si>
  <si>
    <t>Aventure</t>
  </si>
  <si>
    <t>1h47</t>
  </si>
  <si>
    <t>à partir de 5 ans</t>
  </si>
  <si>
    <t>1h07</t>
  </si>
  <si>
    <t>Couleurs et NB</t>
  </si>
  <si>
    <t xml:space="preserve">Azur et Asmar </t>
  </si>
  <si>
    <t>Michel Ocelot</t>
  </si>
  <si>
    <t xml:space="preserve">Animation </t>
  </si>
  <si>
    <t>France, Belgique, Espagne</t>
  </si>
  <si>
    <t>1h39</t>
  </si>
  <si>
    <t xml:space="preserve">Bande de filles </t>
  </si>
  <si>
    <t>Céline Sciamma</t>
  </si>
  <si>
    <t>Pyramide Distribution</t>
  </si>
  <si>
    <t>1h52</t>
  </si>
  <si>
    <t>Park Circus</t>
  </si>
  <si>
    <t>1h30</t>
  </si>
  <si>
    <t xml:space="preserve">Belle et la Bête (la) </t>
  </si>
  <si>
    <t>Jean Cocteau</t>
  </si>
  <si>
    <t>Société nouvelle de distribution (SND)</t>
  </si>
  <si>
    <t>1h36</t>
  </si>
  <si>
    <t>Royaume-Uni</t>
  </si>
  <si>
    <t>ARP Sélection</t>
  </si>
  <si>
    <t>1h33</t>
  </si>
  <si>
    <t>Fantastique</t>
  </si>
  <si>
    <t>Big Lebowski (The)</t>
  </si>
  <si>
    <t>Joel Cohen, Ethan Coen</t>
  </si>
  <si>
    <t>Universal Pictures International France</t>
  </si>
  <si>
    <t>Comédie satirique</t>
  </si>
  <si>
    <t>Grande-Bretagne</t>
  </si>
  <si>
    <t>Art et Essai - Patrimoine et Répertoire</t>
  </si>
  <si>
    <t xml:space="preserve">Blancanieves </t>
  </si>
  <si>
    <t>Pablo BERGER</t>
  </si>
  <si>
    <t>Rezo Films</t>
  </si>
  <si>
    <t>Espagne</t>
  </si>
  <si>
    <t>Les Films du Préau</t>
  </si>
  <si>
    <t>Art et essai - Jeune public</t>
  </si>
  <si>
    <t>Arthur Penn</t>
  </si>
  <si>
    <t>Jean Renoir</t>
  </si>
  <si>
    <t>Pathé Films</t>
  </si>
  <si>
    <t>1h23</t>
  </si>
  <si>
    <t>1h37</t>
  </si>
  <si>
    <t>Brendan et le secret de Kells</t>
  </si>
  <si>
    <t>Tomm MOORE</t>
  </si>
  <si>
    <t>France, Belge, Irlandais</t>
  </si>
  <si>
    <t>Burlesques (les)
programme de 3 courts métrages : 
Malec Forgeron
Charlot fait une cure
Pour épater les poules</t>
  </si>
  <si>
    <t>Buster Kaeton, Charlie Chaplin, Charley Bowers</t>
  </si>
  <si>
    <t>Burlesque</t>
  </si>
  <si>
    <t>1917 à 1925</t>
  </si>
  <si>
    <t>Art et Essai - Jeune public - Patrimoine et répertoire (CHARLOT FAIT UNE CURE)</t>
  </si>
  <si>
    <t>Théâtre du Temple</t>
  </si>
  <si>
    <t>Calamity, une enfance de Martha Jane Cannary</t>
  </si>
  <si>
    <t>Rémi Chayé</t>
  </si>
  <si>
    <t>1h55</t>
  </si>
  <si>
    <t>Carol</t>
  </si>
  <si>
    <t>Todd Haynes</t>
  </si>
  <si>
    <t>TF1 Studio (Détenteur des droits) et gestion via Tamasa Distribution</t>
  </si>
  <si>
    <t>Drame, romance</t>
  </si>
  <si>
    <t>1h59</t>
  </si>
  <si>
    <t xml:space="preserve">Art et essai </t>
  </si>
  <si>
    <t>Claude Chabrol</t>
  </si>
  <si>
    <t>Cerf-volant du bout du monde (le)</t>
  </si>
  <si>
    <t>Roger Pigaut</t>
  </si>
  <si>
    <t>France-Taïwan</t>
  </si>
  <si>
    <t>2h</t>
  </si>
  <si>
    <t>Chant de la mer (le)</t>
  </si>
  <si>
    <t>Tomm Moore</t>
  </si>
  <si>
    <t>Haut et Court Distribution</t>
  </si>
  <si>
    <t>Irlande, Danemark, Belgique, Luxembourg, France</t>
  </si>
  <si>
    <t>Chantons sous la pluie</t>
  </si>
  <si>
    <t>Stanley DONEN et Gene KELLY</t>
  </si>
  <si>
    <t>Comédie musicale</t>
  </si>
  <si>
    <t>Chasse au lion à l'arc (La)</t>
  </si>
  <si>
    <t>Jean Rouch</t>
  </si>
  <si>
    <t>SOLARIS DISTRIBUTION</t>
  </si>
  <si>
    <t xml:space="preserve">Patrimoine et Répertoire - Art et Essai </t>
  </si>
  <si>
    <t>Tamasa Distribution</t>
  </si>
  <si>
    <t>Angleterre</t>
  </si>
  <si>
    <t>Chien jaune de Mongolie (le)</t>
  </si>
  <si>
    <t>Byambasuren Davaa</t>
  </si>
  <si>
    <t>1h45</t>
  </si>
  <si>
    <t>Ciel est à vous (Le)</t>
  </si>
  <si>
    <t>Jean Grémillon</t>
  </si>
  <si>
    <t>Patrimoine et répertoire - Art et essai</t>
  </si>
  <si>
    <t>Charlie Chaplin</t>
  </si>
  <si>
    <t>Cléo de 5  à 7</t>
  </si>
  <si>
    <t>Agnès Varda</t>
  </si>
  <si>
    <t>Ciné Tamaris</t>
  </si>
  <si>
    <t>1h31</t>
  </si>
  <si>
    <t>Combattants (les)</t>
  </si>
  <si>
    <t>Thomas Cailley</t>
  </si>
  <si>
    <t>Comédie, romance</t>
  </si>
  <si>
    <t>1h38</t>
  </si>
  <si>
    <t xml:space="preserve">Art et Essai </t>
  </si>
  <si>
    <t xml:space="preserve">Conte d'été </t>
  </si>
  <si>
    <t>Eric Rohmer</t>
  </si>
  <si>
    <t>Romance</t>
  </si>
  <si>
    <t>1h54</t>
  </si>
  <si>
    <t>Animation, fantastique</t>
  </si>
  <si>
    <t>Corps sensibles
Sous l'écorce
Kacey Mottet Klein, naissance d'un acteur
Le sens du toucher
Enzo
Hopptornet</t>
  </si>
  <si>
    <t>Ève-Chems de Brouwer, Ursula Meier, Jean-Charles Mbotti, Serena Porcher-Carli, Maximilien Van Aertryck, Axel Danielson</t>
  </si>
  <si>
    <t>2020003728
150.968
2016001581
135.457
2018004892
2016003632</t>
  </si>
  <si>
    <t>Fiction
Documentaire
Animation</t>
  </si>
  <si>
    <t>France, Suisse, Suède</t>
  </si>
  <si>
    <t>2019
2015
2014
2017
2016</t>
  </si>
  <si>
    <t>20m23
15m
14m31
7m
17m</t>
  </si>
  <si>
    <t xml:space="preserve">Couleur de peau : miel </t>
  </si>
  <si>
    <t>Jung et Laurent BOILEAU</t>
  </si>
  <si>
    <t>France, Belge</t>
  </si>
  <si>
    <t>Splendor Films</t>
  </si>
  <si>
    <t>Belgique, France</t>
  </si>
  <si>
    <t xml:space="preserve">De battre mon cœur s'est arrêté </t>
  </si>
  <si>
    <t>Jacques Audiard</t>
  </si>
  <si>
    <t>Why Not Productions</t>
  </si>
  <si>
    <t>109 961</t>
  </si>
  <si>
    <t>Demoiselles de Rochefort (les)</t>
  </si>
  <si>
    <t>Jacques Demy</t>
  </si>
  <si>
    <t>2h05</t>
  </si>
  <si>
    <t>Pyramide distribution</t>
  </si>
  <si>
    <t>Diamant Noir</t>
  </si>
  <si>
    <t>Arthur Harari</t>
  </si>
  <si>
    <t>Tous publics avec avertissement</t>
  </si>
  <si>
    <t>Les Films du losange</t>
  </si>
  <si>
    <t>D'ici et d'ailleurs (programme de 5 courts métrages): 
Madagascar, carnet de voyage
Quand passe le train
Irinka et Sandrinka
Kwa Heri Mandima
Lisboa Orchestra</t>
  </si>
  <si>
    <t>Bastien Dubois
Jérémy Reichenbach
Sandrine Stoïanov
Robert Jan-Lacombe
Guillaume Delaperriere</t>
  </si>
  <si>
    <t>2009
2013
2007
2010
2012</t>
  </si>
  <si>
    <t xml:space="preserve">1h22' : 
12'
30'
16'30
10'30
12'
</t>
  </si>
  <si>
    <t>Effet aquatique (L)</t>
  </si>
  <si>
    <t>Sólveig Anspach</t>
  </si>
  <si>
    <t>Le Pacte</t>
  </si>
  <si>
    <t>Romance, Drame, Comédie</t>
  </si>
  <si>
    <t>France, Islande</t>
  </si>
  <si>
    <t>Elephant man</t>
  </si>
  <si>
    <t>David Lynch</t>
  </si>
  <si>
    <t>Drame, Biopic</t>
  </si>
  <si>
    <t>Art et essai - Patrimoine et répertoire</t>
  </si>
  <si>
    <t xml:space="preserve">En liberté ! </t>
  </si>
  <si>
    <t>Pierre Salvadori</t>
  </si>
  <si>
    <t>Memento Distribution</t>
  </si>
  <si>
    <t>1h48</t>
  </si>
  <si>
    <t>Art et essai</t>
  </si>
  <si>
    <t>Enfance nue (L)</t>
  </si>
  <si>
    <t xml:space="preserve">Ernest et Célestine </t>
  </si>
  <si>
    <t xml:space="preserve">Benjamin Renner, Vincent Patar, Stéphane Aubier </t>
  </si>
  <si>
    <t>Studio Canal</t>
  </si>
  <si>
    <t>France, Belgique, Luxembourg</t>
  </si>
  <si>
    <t>1h19</t>
  </si>
  <si>
    <t>Cinéma Public Films</t>
  </si>
  <si>
    <t>Animation, drame</t>
  </si>
  <si>
    <t>1h32</t>
  </si>
  <si>
    <t>Fatima</t>
  </si>
  <si>
    <t>Philippe Faucon</t>
  </si>
  <si>
    <t>Drame, famille</t>
  </si>
  <si>
    <t>Femmes au bord de la crise de nerfs</t>
  </si>
  <si>
    <t>Pedro Almodovar</t>
  </si>
  <si>
    <t>1h41</t>
  </si>
  <si>
    <t>Gagarine</t>
  </si>
  <si>
    <t>Fanny Liatard et Jérémy Trouilh</t>
  </si>
  <si>
    <t xml:space="preserve">Gamin au vélo (Le) </t>
  </si>
  <si>
    <t>Jean Pierre et Luc DARDENNE</t>
  </si>
  <si>
    <t>Belgique</t>
  </si>
  <si>
    <t>Garçon et le monde (Le)</t>
  </si>
  <si>
    <t>Alê Abreu</t>
  </si>
  <si>
    <t xml:space="preserve">Brésil </t>
  </si>
  <si>
    <t>Glaneurs et la glaneuse (Les)</t>
  </si>
  <si>
    <t xml:space="preserve">Grande illusion (La) </t>
  </si>
  <si>
    <t>Havre (le)</t>
  </si>
  <si>
    <t>Aki Kaurismäki</t>
  </si>
  <si>
    <t>France, Finlande, Allemagne</t>
  </si>
  <si>
    <t>Wild Bunch</t>
  </si>
  <si>
    <t>Héritiers (les)</t>
  </si>
  <si>
    <t xml:space="preserve">Marie-Castille Mention-Schaar </t>
  </si>
  <si>
    <t>Heure de la sortie (L')</t>
  </si>
  <si>
    <t>Sébastien Marnier</t>
  </si>
  <si>
    <t>Thriller</t>
  </si>
  <si>
    <t>Homme de Rio (L')</t>
  </si>
  <si>
    <t>Philippe de Broca</t>
  </si>
  <si>
    <t>Aventure, comédie</t>
  </si>
  <si>
    <t>Homme qui plantait des arbres (L') (précédé de Crac !)</t>
  </si>
  <si>
    <t>Frédéric Back</t>
  </si>
  <si>
    <t xml:space="preserve">Les Films du Paradoxe </t>
  </si>
  <si>
    <t>57873 (Crac) + 78613</t>
  </si>
  <si>
    <t>Etats-Unis, Canada</t>
  </si>
  <si>
    <t>1983 (Crac) et 1994</t>
  </si>
  <si>
    <t>0h30 (L'homme) 0h15 (Crac)</t>
  </si>
  <si>
    <t>Art et Essai - Jeune public - Patrimoine et répertoire (L'homme qui plantait des arbres)</t>
  </si>
  <si>
    <t>Host (The)</t>
  </si>
  <si>
    <t>Bong Joon Ho</t>
  </si>
  <si>
    <t>Paradis Films</t>
  </si>
  <si>
    <t>Corée du Sud</t>
  </si>
  <si>
    <t>JHR Films</t>
  </si>
  <si>
    <t>Il Giovedi</t>
  </si>
  <si>
    <t>Dino RISI</t>
  </si>
  <si>
    <t>01h40</t>
  </si>
  <si>
    <t xml:space="preserve">Ile de Black Mor (L') </t>
  </si>
  <si>
    <t>Jean-François Laguionie</t>
  </si>
  <si>
    <t>1h25</t>
  </si>
  <si>
    <t>Image manquante (L)</t>
  </si>
  <si>
    <t>Rithy Panh</t>
  </si>
  <si>
    <t>Cambodge, France</t>
  </si>
  <si>
    <t>Couleurs NB</t>
  </si>
  <si>
    <t>Incendies</t>
  </si>
  <si>
    <t>Denis Villeneuve</t>
  </si>
  <si>
    <t>Canada, France</t>
  </si>
  <si>
    <t>Jacquot de Nantes</t>
  </si>
  <si>
    <t>J'ai perdu mon corps</t>
  </si>
  <si>
    <t xml:space="preserve">Jérémy Clapin </t>
  </si>
  <si>
    <t>Jardinier qui voulait être Roi (le)
Programme de courts métrages : 
L’Histoire du chapeau à plume de geai
La Raison et la Chance</t>
  </si>
  <si>
    <t>Vlasta Pospisilova, David Sukup</t>
  </si>
  <si>
    <t>132 545</t>
  </si>
  <si>
    <t>République Tchèque</t>
  </si>
  <si>
    <t>1h05</t>
  </si>
  <si>
    <t>1h20</t>
  </si>
  <si>
    <t>Jeune fille sans mains (La)</t>
  </si>
  <si>
    <t>Sébastien Laudenbach</t>
  </si>
  <si>
    <t>1h13</t>
  </si>
  <si>
    <t>Jeune Juliette</t>
  </si>
  <si>
    <t>Anne Emond</t>
  </si>
  <si>
    <t>Les Alchimistes</t>
  </si>
  <si>
    <t>Canada</t>
  </si>
  <si>
    <t xml:space="preserve">Jour de fête </t>
  </si>
  <si>
    <t>Jacques Tati</t>
  </si>
  <si>
    <t>1h18</t>
  </si>
  <si>
    <t>Kérity, la maison des contes</t>
  </si>
  <si>
    <t xml:space="preserve">Dominique Monféry </t>
  </si>
  <si>
    <t>France, Italie</t>
  </si>
  <si>
    <t>Koko le gorille qui parle</t>
  </si>
  <si>
    <t>Barbet SCHROEDER</t>
  </si>
  <si>
    <t>La La Land</t>
  </si>
  <si>
    <t>Damien Chazelle</t>
  </si>
  <si>
    <t>2h08</t>
  </si>
  <si>
    <t>Leçon de piano (La)</t>
  </si>
  <si>
    <t>Jane Campion</t>
  </si>
  <si>
    <t>Nouvelle-Zélande, Australie, France</t>
  </si>
  <si>
    <t>2h01</t>
  </si>
  <si>
    <t>Lumières de la ville (Les)</t>
  </si>
  <si>
    <t>Comédie dramatique, romance</t>
  </si>
  <si>
    <t xml:space="preserve">Lumineuses (programme de courts métrages)
- Beach Flags 
- No 
- L’île jaune
- Zohra à la plage
- Oripeaux </t>
  </si>
  <si>
    <t xml:space="preserve">Sarah Saidan, Abbas Kiarostami, Léa Mysius et Paul Guillaume, Catherine Bernstein, Sonia Gerbeaud et Mathias de Panafieu </t>
  </si>
  <si>
    <t xml:space="preserve">2021001420
Beach Flags : 137800
L'île jaune : 142826
Zohra à la plage : 88563
Oripeaux : 131292 </t>
  </si>
  <si>
    <t>Animation, fiction, étude des mœurs</t>
  </si>
  <si>
    <t>No : 2010
Oripeaux : 2014
Zohra à la plage : 1995
Beach flags : 2014
L'île jaune : 2015</t>
  </si>
  <si>
    <t>No : 8'
Oripeaux : 10'03
Zohra à la plage : 8'
Beach flags : 14'
L'île jaune : 29'30</t>
  </si>
  <si>
    <t>Ma vie de courgette</t>
  </si>
  <si>
    <t>Claude Barras</t>
  </si>
  <si>
    <t>Suisse, France</t>
  </si>
  <si>
    <t>Art et Essai - Recherche et Découverte - Jeune public</t>
  </si>
  <si>
    <t>Mécano de la Generale (le)</t>
  </si>
  <si>
    <t>Buster Keaton</t>
  </si>
  <si>
    <t>Burlesque, comédie</t>
  </si>
  <si>
    <t xml:space="preserve">Miracle en Alabama </t>
  </si>
  <si>
    <t>Mary-X Distribution</t>
  </si>
  <si>
    <t>1h46</t>
  </si>
  <si>
    <t>Art et Essai - Jeune public - Patrimoine et répertoire</t>
  </si>
  <si>
    <t xml:space="preserve">Mon Oncle </t>
  </si>
  <si>
    <t>Mon voisin Totoro</t>
  </si>
  <si>
    <t>Hayao Miyazaki</t>
  </si>
  <si>
    <t>Mustang</t>
  </si>
  <si>
    <t>Deniz Gamze Ergüven</t>
  </si>
  <si>
    <t>France, Allemagne, Turquie</t>
  </si>
  <si>
    <t>Nanouk l'esquimau</t>
  </si>
  <si>
    <t>Robert Flaherty</t>
  </si>
  <si>
    <t>1h56</t>
  </si>
  <si>
    <t>OSS 117, Le Caire nid d'espions</t>
  </si>
  <si>
    <t>Michel Hazanavicius</t>
  </si>
  <si>
    <t xml:space="preserve">Comédie </t>
  </si>
  <si>
    <t>Panic sur Florida Beach</t>
  </si>
  <si>
    <t>Joe DANTE</t>
  </si>
  <si>
    <t>Panique</t>
  </si>
  <si>
    <t>Julien Duvivier</t>
  </si>
  <si>
    <t>Policier, drame</t>
  </si>
  <si>
    <t xml:space="preserve">Pays des sourds (le) </t>
  </si>
  <si>
    <t>Peau d'âne</t>
  </si>
  <si>
    <t>Péril jeune (Le)</t>
  </si>
  <si>
    <t>Cédric Klapisch</t>
  </si>
  <si>
    <t>Persepolis</t>
  </si>
  <si>
    <t>Marjanne SATRAPI et Vincent PARONNAUD</t>
  </si>
  <si>
    <t>France, Etats-Unis</t>
  </si>
  <si>
    <t>Petit paysan</t>
  </si>
  <si>
    <t>Hubert Charuel</t>
  </si>
  <si>
    <t>Petit prince a dit (Le)</t>
  </si>
  <si>
    <t>Christine Pascal</t>
  </si>
  <si>
    <t>Jeune public - Art et essai - Patrimoine et répertoire</t>
  </si>
  <si>
    <t>Petite maman</t>
  </si>
  <si>
    <t>Petite Vendeuse de Soleil (la)</t>
  </si>
  <si>
    <t>Djibril Diop Mambety</t>
  </si>
  <si>
    <t>Sénégal, France, Suisse</t>
  </si>
  <si>
    <t>Couleurs, NB</t>
  </si>
  <si>
    <t>Phantom Boy</t>
  </si>
  <si>
    <t>Alain GAGNOL et Jean-Louis FELICIOLI</t>
  </si>
  <si>
    <t>Pickpocket</t>
  </si>
  <si>
    <t>Robert Bresson</t>
  </si>
  <si>
    <t>Drame , Policier</t>
  </si>
  <si>
    <t xml:space="preserve">Art et essai - Jeune public - Patrimoine et répertoire </t>
  </si>
  <si>
    <t>Planète sauvage (la)</t>
  </si>
  <si>
    <t>René Laloux</t>
  </si>
  <si>
    <t>France, République Tchèque</t>
  </si>
  <si>
    <t>Jour2fête</t>
  </si>
  <si>
    <t>Jacques Doillon</t>
  </si>
  <si>
    <t>Ponyo sur la falaise</t>
  </si>
  <si>
    <t>Premier Contact</t>
  </si>
  <si>
    <t>Panoceanic Films / Artédis</t>
  </si>
  <si>
    <t>Programme A vos marques !
Les Indes galantes 
Matti Ke Lal, fils de la Terre
Allonge ta foulée 
Beach Flags 
Les Baleines ne savent pas nager   
Orgesticulanismus</t>
  </si>
  <si>
    <t>Clément Cogitore, Elisabeth Leuvrey, Brahim Fritah, Sarah Saidan, Matthieu Ruyssen, Mathieu Labaye</t>
  </si>
  <si>
    <t>En cours (Allonge ta foulée)
151.729 (Les Baleines ne savent pas nager)
93.384 (Matti Ke Lal)
148.347 (Les Indes galantes)
137.800 (Beach Flags)
2009994744 (Orgesticulanismus)</t>
  </si>
  <si>
    <t>Comédie dramatique, comédie, animation, documentaire, expérimental</t>
  </si>
  <si>
    <t>1998, 2008, 2014, 2017, 2020</t>
  </si>
  <si>
    <t>Les Indes galantes : 5'26
Allonge ta foulée : 16'
Matti Ke Lal: 18'22
Beach Flags: 13'39</t>
  </si>
  <si>
    <t>Quai des Orfèvres</t>
  </si>
  <si>
    <t>Henri-Georges Clouzot</t>
  </si>
  <si>
    <t>Drame, policier</t>
  </si>
  <si>
    <t xml:space="preserve">France </t>
  </si>
  <si>
    <t>Que la bête meure</t>
  </si>
  <si>
    <t>Italie, France</t>
  </si>
  <si>
    <t xml:space="preserve">Tous publics </t>
  </si>
  <si>
    <t>Ready Player One</t>
  </si>
  <si>
    <t xml:space="preserve">Steven Spielberg </t>
  </si>
  <si>
    <t>02h20</t>
  </si>
  <si>
    <t>Ridicule</t>
  </si>
  <si>
    <t>Patrice LECONTE</t>
  </si>
  <si>
    <t xml:space="preserve">Rocks </t>
  </si>
  <si>
    <t>Sarah Gavron</t>
  </si>
  <si>
    <t xml:space="preserve">Roi et l'oiseau (le) </t>
  </si>
  <si>
    <t>Paul Grimault</t>
  </si>
  <si>
    <t>Rue Cases Nègres</t>
  </si>
  <si>
    <t>Euzhan Palcy</t>
  </si>
  <si>
    <t>JMJ International Pictures</t>
  </si>
  <si>
    <t xml:space="preserve">Rumba </t>
  </si>
  <si>
    <t>Dominique Abel, Fiona Gordon</t>
  </si>
  <si>
    <t>Sac de billes (Un)</t>
  </si>
  <si>
    <t>Sans Toit Ni Loi</t>
  </si>
  <si>
    <t>Shaun le mouton</t>
  </si>
  <si>
    <t>Mark Burton, Richard Starzak</t>
  </si>
  <si>
    <t>Shéhérazade</t>
  </si>
  <si>
    <t>Jean-Bernard Marlin</t>
  </si>
  <si>
    <t>1h49</t>
  </si>
  <si>
    <t>Spartacus &amp; Cassandra</t>
  </si>
  <si>
    <t>Ioanis Nuguet</t>
  </si>
  <si>
    <t>Nour Films</t>
  </si>
  <si>
    <t>Swagger</t>
  </si>
  <si>
    <t>Olivier Babinet</t>
  </si>
  <si>
    <t>Swing</t>
  </si>
  <si>
    <t>Tony Gatlif</t>
  </si>
  <si>
    <t>France, Roumanie</t>
  </si>
  <si>
    <t>Jeune public - Art et essai</t>
  </si>
  <si>
    <t xml:space="preserve">Tableau (Le) </t>
  </si>
  <si>
    <t>Jean François LAGUIONIE</t>
  </si>
  <si>
    <t>1h16</t>
  </si>
  <si>
    <t>Temps modernes (Les)</t>
  </si>
  <si>
    <t>Charlie CHAPLIN</t>
  </si>
  <si>
    <t>Comédie, romance, drame</t>
  </si>
  <si>
    <t>1h24</t>
  </si>
  <si>
    <t xml:space="preserve">Tomboy </t>
  </si>
  <si>
    <t>127 047</t>
  </si>
  <si>
    <t>Art essai - Jeune public - Recherche et découverte</t>
  </si>
  <si>
    <t>Tortue rouge (La)</t>
  </si>
  <si>
    <t>Michael Dudok de Wit</t>
  </si>
  <si>
    <t>Tout en haut du monde</t>
  </si>
  <si>
    <t>France, Danemark</t>
  </si>
  <si>
    <t>Traversée (La)</t>
  </si>
  <si>
    <t>Florence Miailhe</t>
  </si>
  <si>
    <t>Art et Essai - Recherche et découverte - Jeune public</t>
  </si>
  <si>
    <t>Traversée de Paris (la)</t>
  </si>
  <si>
    <t>Claude AUTANT-LARA</t>
  </si>
  <si>
    <t xml:space="preserve">U </t>
  </si>
  <si>
    <t>Grégoire Solotareff, Serge Elissalde</t>
  </si>
  <si>
    <t>Vacances de Monsieur Hulot (les)</t>
  </si>
  <si>
    <t>Art et essau - Jeune public - Patrimoine et répertoire</t>
  </si>
  <si>
    <t>Vallée des loups (La)</t>
  </si>
  <si>
    <t>Jean-Michel Bertrand</t>
  </si>
  <si>
    <t xml:space="preserve">Vandal </t>
  </si>
  <si>
    <t>Hélier CISTERNE</t>
  </si>
  <si>
    <t>Vie de chat (Une)</t>
  </si>
  <si>
    <t>Jean-Loup Felicioli, Alain Gagnol</t>
  </si>
  <si>
    <t>Belgique, Suisse, France, Pays-Bas</t>
  </si>
  <si>
    <t>Voleur de bicyclette (Le)</t>
  </si>
  <si>
    <t>Vittorio De Sica</t>
  </si>
  <si>
    <t>Wallace et Gromit : les inventuriers
Programme de courts métrages
Une grande excursion 
Un mauvais pantalon</t>
  </si>
  <si>
    <t xml:space="preserve">Nick Park </t>
  </si>
  <si>
    <t>87180 (Une grande excursion)
87186 (Un mauvais pantalon)</t>
  </si>
  <si>
    <t>1994 
2016 (reprise)</t>
  </si>
  <si>
    <t>54min</t>
  </si>
  <si>
    <t>Wardi</t>
  </si>
  <si>
    <t xml:space="preserve">Mats Grorud </t>
  </si>
  <si>
    <t>Norvège, Suède, France</t>
  </si>
  <si>
    <t>Art et Essai - Jeune Pubic - Recherche et Découverte</t>
  </si>
  <si>
    <t>Y aura-t-il de la neige à Noël ?</t>
  </si>
  <si>
    <t>Sandrine Veysset</t>
  </si>
  <si>
    <t>Yeux sans visage (les)</t>
  </si>
  <si>
    <t>Georges Franju</t>
  </si>
  <si>
    <t>Epouvante-horreur , Drame</t>
  </si>
  <si>
    <t>ADSME</t>
  </si>
  <si>
    <t>École et cinéma</t>
  </si>
  <si>
    <t>Collège au cinéma</t>
  </si>
  <si>
    <t>Lycéens et apprentis au cinéma</t>
  </si>
  <si>
    <t>Maternelle au cinéma</t>
  </si>
  <si>
    <t>Ecole et cinéma</t>
  </si>
  <si>
    <t>AD</t>
  </si>
  <si>
    <t>AD (VF)</t>
  </si>
  <si>
    <t>AD (VOSTF)</t>
  </si>
  <si>
    <t>SME (VF)</t>
  </si>
  <si>
    <t>SME (VOSTF)</t>
  </si>
  <si>
    <t>SME (son d'ambiance)</t>
  </si>
  <si>
    <t>SME (en cours - à confirmer)</t>
  </si>
  <si>
    <t>SME  (VF)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</si>
</sst>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2">
    <dxf>
      <numFmt numFmtId="0" formatCode="General"/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F7EC14-6DDC-4E74-894C-19391A9B9474}" name="Tableau3" displayName="Tableau3" ref="A1:R124" totalsRowCount="1">
  <autoFilter ref="A1:R123" xr:uid="{93F7EC14-6DDC-4E74-894C-19391A9B9474}"/>
  <sortState xmlns:xlrd2="http://schemas.microsoft.com/office/spreadsheetml/2017/richdata2" ref="A2:R123">
    <sortCondition ref="E1:E123"/>
  </sortState>
  <tableColumns count="18">
    <tableColumn id="21" xr3:uid="{1C1C46FE-BFE9-4127-917B-D8C2D3BCB52E}" name="Maternelle au cinéma" totalsRowFunction="count"/>
    <tableColumn id="20" xr3:uid="{50A46CD4-8251-4B78-AB73-B91941BBF118}" name="École et cinéma" totalsRowFunction="count"/>
    <tableColumn id="19" xr3:uid="{49DE7497-570C-41F9-AD72-C79D43C65FC4}" name="Collège au cinéma" totalsRowFunction="count"/>
    <tableColumn id="18" xr3:uid="{43544F1D-1273-4BFD-BB92-8847E06616D1}" name="Lycéens et apprentis au cinéma" totalsRowFunction="count"/>
    <tableColumn id="1" xr3:uid="{E345879C-F89D-4ECA-ACEA-D504B5D53B21}" name="Titres" totalsRowFunction="count"/>
    <tableColumn id="2" xr3:uid="{77F5D620-467C-466E-824B-647DD73A7605}" name="Réalisateurs"/>
    <tableColumn id="3" xr3:uid="{3C4938D6-04EC-4206-87B1-3AC62EFBBCAB}" name="Distributeurs"/>
    <tableColumn id="4" xr3:uid="{3D8E1082-6486-4DBA-B186-4A19182EDCF0}" name="AD " totalsRowFunction="count"/>
    <tableColumn id="5" xr3:uid="{E60C6615-FFD8-4459-B696-AC4F6F4E83C8}" name="SME" totalsRowFunction="count"/>
    <tableColumn id="16" xr3:uid="{AED8CEAF-27C0-4C3F-B382-E0395FC12187}" name="ADSME" totalsRowFunction="sum" dataDxfId="0">
      <calculatedColumnFormula>IF(AND(Tableau3[[#This Row],[AD ]]="oui",Tableau3[[#This Row],[SME]]="oui"),1,0)</calculatedColumnFormula>
    </tableColumn>
    <tableColumn id="6" xr3:uid="{C6883210-C7F5-4F39-9397-2C5BF6B25A37}" name="N° Visa"/>
    <tableColumn id="7" xr3:uid="{170D2D0B-61A5-44A1-9C37-F8CE750F7AC2}" name="Visa"/>
    <tableColumn id="8" xr3:uid="{CA89ADE5-BC38-453C-9EDC-D7D365E8692E}" name="Genre"/>
    <tableColumn id="9" xr3:uid="{081618EE-EFFE-46C4-BA78-C72D2C27B49B}" name="Pays de production"/>
    <tableColumn id="10" xr3:uid="{F427BDC2-C538-420D-829E-3DC1581CDD88}" name="Année de sortie"/>
    <tableColumn id="11" xr3:uid="{7026CB97-F5C3-4C49-81F1-467D85F2B8D4}" name="Durée"/>
    <tableColumn id="12" xr3:uid="{ACAF6F11-9355-46A5-A768-70CBE2E6AC1B}" name="NB / Coul."/>
    <tableColumn id="13" xr3:uid="{71F141B5-4543-4B02-A5D6-044C4054E46B}" name="Classification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4"/>
  <sheetViews>
    <sheetView tabSelected="1" workbookViewId="0">
      <selection activeCell="J25" sqref="J25"/>
    </sheetView>
  </sheetViews>
  <sheetFormatPr baseColWidth="10" defaultRowHeight="15" x14ac:dyDescent="0.25"/>
  <cols>
    <col min="4" max="4" width="14" customWidth="1"/>
    <col min="5" max="5" width="23.42578125" customWidth="1"/>
    <col min="6" max="7" width="29.85546875" customWidth="1"/>
    <col min="12" max="12" width="20" customWidth="1"/>
    <col min="13" max="13" width="17.28515625" customWidth="1"/>
    <col min="15" max="15" width="12" customWidth="1"/>
    <col min="16" max="16" width="15.28515625" customWidth="1"/>
    <col min="17" max="17" width="14.5703125" customWidth="1"/>
    <col min="18" max="18" width="71.140625" customWidth="1"/>
  </cols>
  <sheetData>
    <row r="1" spans="1:18" x14ac:dyDescent="0.25">
      <c r="A1" t="s">
        <v>476</v>
      </c>
      <c r="B1" t="s">
        <v>473</v>
      </c>
      <c r="C1" t="s">
        <v>474</v>
      </c>
      <c r="D1" t="s">
        <v>475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472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</row>
    <row r="2" spans="1:18" x14ac:dyDescent="0.25">
      <c r="D2" t="s">
        <v>475</v>
      </c>
      <c r="E2" s="1" t="s">
        <v>16</v>
      </c>
      <c r="F2" t="s">
        <v>17</v>
      </c>
      <c r="G2" t="s">
        <v>18</v>
      </c>
      <c r="H2" t="s">
        <v>478</v>
      </c>
      <c r="I2" t="s">
        <v>4</v>
      </c>
      <c r="J2">
        <v>1</v>
      </c>
      <c r="K2">
        <v>127961</v>
      </c>
      <c r="L2" t="s">
        <v>19</v>
      </c>
      <c r="M2" t="s">
        <v>20</v>
      </c>
      <c r="N2" t="s">
        <v>21</v>
      </c>
      <c r="O2">
        <v>2012</v>
      </c>
      <c r="P2" t="s">
        <v>22</v>
      </c>
      <c r="Q2" t="s">
        <v>15</v>
      </c>
      <c r="R2" t="s">
        <v>23</v>
      </c>
    </row>
    <row r="3" spans="1:18" x14ac:dyDescent="0.25">
      <c r="B3" t="s">
        <v>477</v>
      </c>
      <c r="C3" t="s">
        <v>474</v>
      </c>
      <c r="E3" s="1" t="s">
        <v>24</v>
      </c>
      <c r="F3" t="s">
        <v>25</v>
      </c>
      <c r="G3" t="s">
        <v>18</v>
      </c>
      <c r="H3" t="s">
        <v>478</v>
      </c>
      <c r="I3" t="s">
        <v>4</v>
      </c>
      <c r="J3">
        <v>1</v>
      </c>
      <c r="K3" t="s">
        <v>26</v>
      </c>
      <c r="L3" t="s">
        <v>19</v>
      </c>
      <c r="M3" t="s">
        <v>20</v>
      </c>
      <c r="N3" t="s">
        <v>21</v>
      </c>
      <c r="O3">
        <v>1959</v>
      </c>
      <c r="P3" t="s">
        <v>27</v>
      </c>
      <c r="Q3" t="s">
        <v>28</v>
      </c>
      <c r="R3" t="s">
        <v>29</v>
      </c>
    </row>
    <row r="4" spans="1:18" x14ac:dyDescent="0.25">
      <c r="D4" t="s">
        <v>475</v>
      </c>
      <c r="E4" s="1" t="s">
        <v>30</v>
      </c>
      <c r="F4" t="s">
        <v>31</v>
      </c>
      <c r="G4" t="s">
        <v>32</v>
      </c>
      <c r="H4" t="s">
        <v>478</v>
      </c>
      <c r="I4" t="s">
        <v>4</v>
      </c>
      <c r="J4">
        <v>1</v>
      </c>
      <c r="K4">
        <v>22275</v>
      </c>
      <c r="L4" t="s">
        <v>19</v>
      </c>
      <c r="M4" t="s">
        <v>33</v>
      </c>
      <c r="N4" t="s">
        <v>21</v>
      </c>
      <c r="O4">
        <v>1960</v>
      </c>
      <c r="P4" t="s">
        <v>34</v>
      </c>
      <c r="Q4" t="s">
        <v>28</v>
      </c>
      <c r="R4" t="s">
        <v>35</v>
      </c>
    </row>
    <row r="5" spans="1:18" x14ac:dyDescent="0.25">
      <c r="D5" t="s">
        <v>475</v>
      </c>
      <c r="E5" s="1" t="s">
        <v>36</v>
      </c>
      <c r="F5" t="s">
        <v>37</v>
      </c>
      <c r="G5" t="s">
        <v>38</v>
      </c>
      <c r="H5" t="s">
        <v>478</v>
      </c>
      <c r="I5" t="s">
        <v>4</v>
      </c>
      <c r="J5">
        <v>1</v>
      </c>
      <c r="K5">
        <v>56155</v>
      </c>
      <c r="L5" t="s">
        <v>19</v>
      </c>
      <c r="M5" t="s">
        <v>20</v>
      </c>
      <c r="N5" t="s">
        <v>21</v>
      </c>
      <c r="O5">
        <v>1983</v>
      </c>
      <c r="P5" t="s">
        <v>39</v>
      </c>
      <c r="Q5" t="s">
        <v>15</v>
      </c>
      <c r="R5" t="s">
        <v>35</v>
      </c>
    </row>
    <row r="6" spans="1:18" x14ac:dyDescent="0.25">
      <c r="B6" t="s">
        <v>477</v>
      </c>
      <c r="C6" t="s">
        <v>474</v>
      </c>
      <c r="E6" s="1" t="s">
        <v>45</v>
      </c>
      <c r="F6" t="s">
        <v>46</v>
      </c>
      <c r="G6" t="s">
        <v>47</v>
      </c>
      <c r="H6" t="s">
        <v>478</v>
      </c>
      <c r="I6" t="s">
        <v>4</v>
      </c>
      <c r="J6">
        <v>1</v>
      </c>
      <c r="K6" t="s">
        <v>48</v>
      </c>
      <c r="L6" t="s">
        <v>19</v>
      </c>
      <c r="M6" t="s">
        <v>14</v>
      </c>
      <c r="N6" t="s">
        <v>21</v>
      </c>
      <c r="O6">
        <v>2015</v>
      </c>
      <c r="P6" t="s">
        <v>49</v>
      </c>
      <c r="Q6" t="s">
        <v>15</v>
      </c>
      <c r="R6" t="s">
        <v>44</v>
      </c>
    </row>
    <row r="7" spans="1:18" x14ac:dyDescent="0.25">
      <c r="B7" t="s">
        <v>477</v>
      </c>
      <c r="E7" s="1" t="s">
        <v>62</v>
      </c>
      <c r="F7" t="s">
        <v>63</v>
      </c>
      <c r="G7" t="s">
        <v>64</v>
      </c>
      <c r="H7" t="s">
        <v>478</v>
      </c>
      <c r="I7" t="s">
        <v>4</v>
      </c>
      <c r="J7">
        <v>1</v>
      </c>
      <c r="K7">
        <v>86649</v>
      </c>
      <c r="L7" t="s">
        <v>65</v>
      </c>
      <c r="M7" t="s">
        <v>58</v>
      </c>
      <c r="N7" t="s">
        <v>21</v>
      </c>
      <c r="O7">
        <v>1996</v>
      </c>
      <c r="P7">
        <v>59</v>
      </c>
      <c r="Q7" t="s">
        <v>15</v>
      </c>
      <c r="R7" t="s">
        <v>29</v>
      </c>
    </row>
    <row r="8" spans="1:18" x14ac:dyDescent="0.25">
      <c r="C8" t="s">
        <v>474</v>
      </c>
      <c r="E8" s="1" t="s">
        <v>73</v>
      </c>
      <c r="F8" t="s">
        <v>74</v>
      </c>
      <c r="G8" t="s">
        <v>75</v>
      </c>
      <c r="H8" t="s">
        <v>478</v>
      </c>
      <c r="I8" t="s">
        <v>4</v>
      </c>
      <c r="J8">
        <v>1</v>
      </c>
      <c r="K8">
        <v>64487</v>
      </c>
      <c r="L8" t="s">
        <v>19</v>
      </c>
      <c r="M8" t="s">
        <v>20</v>
      </c>
      <c r="N8" t="s">
        <v>21</v>
      </c>
      <c r="O8">
        <v>1987</v>
      </c>
      <c r="P8" t="s">
        <v>72</v>
      </c>
      <c r="Q8" t="s">
        <v>15</v>
      </c>
      <c r="R8" t="s">
        <v>29</v>
      </c>
    </row>
    <row r="9" spans="1:18" x14ac:dyDescent="0.25">
      <c r="B9" t="s">
        <v>477</v>
      </c>
      <c r="E9" s="1" t="s">
        <v>78</v>
      </c>
      <c r="F9" t="s">
        <v>79</v>
      </c>
      <c r="G9" t="s">
        <v>80</v>
      </c>
      <c r="H9" t="s">
        <v>479</v>
      </c>
      <c r="I9" t="s">
        <v>481</v>
      </c>
      <c r="J9">
        <v>1</v>
      </c>
      <c r="K9">
        <v>2126</v>
      </c>
      <c r="L9" t="s">
        <v>81</v>
      </c>
      <c r="M9" t="s">
        <v>82</v>
      </c>
      <c r="N9" t="s">
        <v>53</v>
      </c>
      <c r="O9">
        <v>1938</v>
      </c>
      <c r="P9" t="s">
        <v>83</v>
      </c>
      <c r="Q9" t="s">
        <v>15</v>
      </c>
      <c r="R9" t="s">
        <v>29</v>
      </c>
    </row>
    <row r="10" spans="1:18" x14ac:dyDescent="0.25">
      <c r="B10" t="s">
        <v>477</v>
      </c>
      <c r="E10" s="1" t="s">
        <v>87</v>
      </c>
      <c r="F10" t="s">
        <v>88</v>
      </c>
      <c r="G10" t="s">
        <v>18</v>
      </c>
      <c r="H10" t="s">
        <v>478</v>
      </c>
      <c r="I10" t="s">
        <v>4</v>
      </c>
      <c r="J10">
        <v>1</v>
      </c>
      <c r="K10">
        <v>98363</v>
      </c>
      <c r="L10" t="s">
        <v>81</v>
      </c>
      <c r="M10" t="s">
        <v>89</v>
      </c>
      <c r="N10" t="s">
        <v>90</v>
      </c>
      <c r="O10">
        <v>2006</v>
      </c>
      <c r="P10" t="s">
        <v>91</v>
      </c>
      <c r="Q10" t="s">
        <v>15</v>
      </c>
      <c r="R10" t="s">
        <v>44</v>
      </c>
    </row>
    <row r="11" spans="1:18" x14ac:dyDescent="0.25">
      <c r="D11" t="s">
        <v>475</v>
      </c>
      <c r="E11" s="1" t="s">
        <v>92</v>
      </c>
      <c r="F11" t="s">
        <v>93</v>
      </c>
      <c r="G11" t="s">
        <v>94</v>
      </c>
      <c r="H11" t="s">
        <v>478</v>
      </c>
      <c r="I11" t="s">
        <v>4</v>
      </c>
      <c r="J11">
        <v>1</v>
      </c>
      <c r="K11">
        <v>136954</v>
      </c>
      <c r="L11" t="s">
        <v>19</v>
      </c>
      <c r="M11" t="s">
        <v>20</v>
      </c>
      <c r="N11" t="s">
        <v>21</v>
      </c>
      <c r="O11">
        <v>2014</v>
      </c>
      <c r="P11" t="s">
        <v>95</v>
      </c>
      <c r="Q11" t="s">
        <v>15</v>
      </c>
      <c r="R11" t="s">
        <v>23</v>
      </c>
    </row>
    <row r="12" spans="1:18" x14ac:dyDescent="0.25">
      <c r="B12" t="s">
        <v>477</v>
      </c>
      <c r="E12" s="1" t="s">
        <v>98</v>
      </c>
      <c r="F12" t="s">
        <v>99</v>
      </c>
      <c r="G12" t="s">
        <v>100</v>
      </c>
      <c r="H12" t="s">
        <v>478</v>
      </c>
      <c r="I12" t="s">
        <v>4</v>
      </c>
      <c r="J12">
        <v>1</v>
      </c>
      <c r="K12">
        <v>782</v>
      </c>
      <c r="L12" t="s">
        <v>84</v>
      </c>
      <c r="M12" t="s">
        <v>20</v>
      </c>
      <c r="N12" t="s">
        <v>21</v>
      </c>
      <c r="O12">
        <v>1946</v>
      </c>
      <c r="P12" t="s">
        <v>101</v>
      </c>
      <c r="Q12" t="s">
        <v>28</v>
      </c>
      <c r="R12" t="s">
        <v>29</v>
      </c>
    </row>
    <row r="13" spans="1:18" x14ac:dyDescent="0.25">
      <c r="D13" t="s">
        <v>475</v>
      </c>
      <c r="E13" s="1" t="s">
        <v>106</v>
      </c>
      <c r="F13" t="s">
        <v>107</v>
      </c>
      <c r="G13" t="s">
        <v>108</v>
      </c>
      <c r="H13" t="s">
        <v>479</v>
      </c>
      <c r="I13" t="s">
        <v>481</v>
      </c>
      <c r="J13">
        <v>1</v>
      </c>
      <c r="K13">
        <v>94394</v>
      </c>
      <c r="L13" t="s">
        <v>19</v>
      </c>
      <c r="M13" t="s">
        <v>109</v>
      </c>
      <c r="N13" t="s">
        <v>53</v>
      </c>
      <c r="O13">
        <v>1998</v>
      </c>
      <c r="P13">
        <v>127</v>
      </c>
      <c r="Q13" t="s">
        <v>15</v>
      </c>
      <c r="R13" t="s">
        <v>35</v>
      </c>
    </row>
    <row r="14" spans="1:18" x14ac:dyDescent="0.25">
      <c r="C14" t="s">
        <v>474</v>
      </c>
      <c r="E14" s="1" t="s">
        <v>112</v>
      </c>
      <c r="F14" t="s">
        <v>113</v>
      </c>
      <c r="G14" t="s">
        <v>114</v>
      </c>
      <c r="H14" t="s">
        <v>478</v>
      </c>
      <c r="K14">
        <v>126628</v>
      </c>
      <c r="L14" t="s">
        <v>19</v>
      </c>
      <c r="M14" t="s">
        <v>20</v>
      </c>
      <c r="N14" t="s">
        <v>115</v>
      </c>
      <c r="O14">
        <v>2013</v>
      </c>
      <c r="P14" t="s">
        <v>22</v>
      </c>
      <c r="Q14" t="s">
        <v>28</v>
      </c>
      <c r="R14" t="s">
        <v>51</v>
      </c>
    </row>
    <row r="15" spans="1:18" x14ac:dyDescent="0.25">
      <c r="C15" t="s">
        <v>474</v>
      </c>
      <c r="E15" s="1" t="s">
        <v>123</v>
      </c>
      <c r="F15" t="s">
        <v>124</v>
      </c>
      <c r="G15" t="s">
        <v>13</v>
      </c>
      <c r="H15" t="s">
        <v>478</v>
      </c>
      <c r="I15" t="s">
        <v>4</v>
      </c>
      <c r="J15">
        <v>1</v>
      </c>
      <c r="K15">
        <v>113614</v>
      </c>
      <c r="L15" t="s">
        <v>19</v>
      </c>
      <c r="M15" t="s">
        <v>14</v>
      </c>
      <c r="N15" t="s">
        <v>125</v>
      </c>
      <c r="O15">
        <v>2008</v>
      </c>
      <c r="P15" t="s">
        <v>69</v>
      </c>
      <c r="Q15" t="s">
        <v>15</v>
      </c>
      <c r="R15" t="s">
        <v>44</v>
      </c>
    </row>
    <row r="16" spans="1:18" x14ac:dyDescent="0.25">
      <c r="B16" t="s">
        <v>477</v>
      </c>
      <c r="E16" s="1" t="s">
        <v>126</v>
      </c>
      <c r="F16" t="s">
        <v>127</v>
      </c>
      <c r="G16" t="s">
        <v>18</v>
      </c>
      <c r="H16" t="s">
        <v>478</v>
      </c>
      <c r="K16">
        <v>2016001560</v>
      </c>
      <c r="L16" t="s">
        <v>84</v>
      </c>
      <c r="M16" t="s">
        <v>128</v>
      </c>
      <c r="N16" t="s">
        <v>53</v>
      </c>
      <c r="O16" t="s">
        <v>129</v>
      </c>
      <c r="P16" t="s">
        <v>85</v>
      </c>
      <c r="Q16" t="s">
        <v>28</v>
      </c>
      <c r="R16" t="s">
        <v>130</v>
      </c>
    </row>
    <row r="17" spans="2:18" x14ac:dyDescent="0.25">
      <c r="B17" t="s">
        <v>477</v>
      </c>
      <c r="E17" s="1" t="s">
        <v>132</v>
      </c>
      <c r="F17" t="s">
        <v>133</v>
      </c>
      <c r="G17" t="s">
        <v>13</v>
      </c>
      <c r="I17" t="s">
        <v>4</v>
      </c>
      <c r="K17">
        <v>147788</v>
      </c>
      <c r="L17" t="s">
        <v>19</v>
      </c>
      <c r="M17" t="s">
        <v>14</v>
      </c>
      <c r="N17" t="s">
        <v>21</v>
      </c>
      <c r="O17">
        <v>2020</v>
      </c>
      <c r="P17" t="s">
        <v>49</v>
      </c>
      <c r="Q17" t="s">
        <v>15</v>
      </c>
      <c r="R17" t="s">
        <v>117</v>
      </c>
    </row>
    <row r="18" spans="2:18" x14ac:dyDescent="0.25">
      <c r="D18" t="s">
        <v>475</v>
      </c>
      <c r="E18" s="1" t="s">
        <v>135</v>
      </c>
      <c r="F18" t="s">
        <v>136</v>
      </c>
      <c r="G18" t="s">
        <v>137</v>
      </c>
      <c r="I18" t="s">
        <v>4</v>
      </c>
      <c r="K18">
        <v>143586</v>
      </c>
      <c r="L18" t="s">
        <v>19</v>
      </c>
      <c r="M18" t="s">
        <v>138</v>
      </c>
      <c r="N18" t="s">
        <v>110</v>
      </c>
      <c r="O18">
        <v>2016</v>
      </c>
      <c r="P18" t="s">
        <v>139</v>
      </c>
      <c r="Q18" t="s">
        <v>15</v>
      </c>
      <c r="R18" t="s">
        <v>140</v>
      </c>
    </row>
    <row r="19" spans="2:18" x14ac:dyDescent="0.25">
      <c r="B19" t="s">
        <v>477</v>
      </c>
      <c r="E19" s="1" t="s">
        <v>142</v>
      </c>
      <c r="F19" t="s">
        <v>143</v>
      </c>
      <c r="G19" t="s">
        <v>61</v>
      </c>
      <c r="H19" t="s">
        <v>479</v>
      </c>
      <c r="I19" t="s">
        <v>481</v>
      </c>
      <c r="J19">
        <v>1</v>
      </c>
      <c r="K19">
        <v>19867</v>
      </c>
      <c r="L19" t="s">
        <v>84</v>
      </c>
      <c r="M19" t="s">
        <v>89</v>
      </c>
      <c r="N19" t="s">
        <v>144</v>
      </c>
      <c r="O19">
        <v>1958</v>
      </c>
      <c r="P19" t="s">
        <v>49</v>
      </c>
      <c r="Q19" t="s">
        <v>15</v>
      </c>
      <c r="R19" t="s">
        <v>29</v>
      </c>
    </row>
    <row r="20" spans="2:18" x14ac:dyDescent="0.25">
      <c r="B20" t="s">
        <v>477</v>
      </c>
      <c r="E20" s="1" t="s">
        <v>146</v>
      </c>
      <c r="F20" t="s">
        <v>147</v>
      </c>
      <c r="G20" t="s">
        <v>148</v>
      </c>
      <c r="H20" t="s">
        <v>479</v>
      </c>
      <c r="I20" t="s">
        <v>481</v>
      </c>
      <c r="J20">
        <v>1</v>
      </c>
      <c r="K20">
        <v>133726</v>
      </c>
      <c r="L20" t="s">
        <v>19</v>
      </c>
      <c r="M20" t="s">
        <v>89</v>
      </c>
      <c r="N20" t="s">
        <v>149</v>
      </c>
      <c r="O20">
        <v>2014</v>
      </c>
      <c r="P20" t="s">
        <v>104</v>
      </c>
      <c r="Q20" t="s">
        <v>15</v>
      </c>
      <c r="R20" t="s">
        <v>44</v>
      </c>
    </row>
    <row r="21" spans="2:18" x14ac:dyDescent="0.25">
      <c r="B21" t="s">
        <v>477</v>
      </c>
      <c r="C21" t="s">
        <v>474</v>
      </c>
      <c r="E21" s="1" t="s">
        <v>150</v>
      </c>
      <c r="F21" t="s">
        <v>151</v>
      </c>
      <c r="G21" t="s">
        <v>80</v>
      </c>
      <c r="H21" t="s">
        <v>479</v>
      </c>
      <c r="I21" t="s">
        <v>481</v>
      </c>
      <c r="J21">
        <v>1</v>
      </c>
      <c r="K21">
        <v>12856</v>
      </c>
      <c r="L21" t="s">
        <v>19</v>
      </c>
      <c r="M21" t="s">
        <v>152</v>
      </c>
      <c r="N21" t="s">
        <v>53</v>
      </c>
      <c r="O21">
        <v>1952</v>
      </c>
      <c r="P21" t="s">
        <v>60</v>
      </c>
      <c r="Q21" t="s">
        <v>15</v>
      </c>
      <c r="R21" t="s">
        <v>29</v>
      </c>
    </row>
    <row r="22" spans="2:18" x14ac:dyDescent="0.25">
      <c r="C22" t="s">
        <v>474</v>
      </c>
      <c r="E22" s="1" t="s">
        <v>153</v>
      </c>
      <c r="F22" t="s">
        <v>154</v>
      </c>
      <c r="G22" t="s">
        <v>155</v>
      </c>
      <c r="H22" t="s">
        <v>478</v>
      </c>
      <c r="I22" t="s">
        <v>4</v>
      </c>
      <c r="J22">
        <v>1</v>
      </c>
      <c r="K22">
        <v>30782</v>
      </c>
      <c r="L22" t="s">
        <v>19</v>
      </c>
      <c r="M22" t="s">
        <v>58</v>
      </c>
      <c r="N22" t="s">
        <v>21</v>
      </c>
      <c r="O22">
        <v>1967</v>
      </c>
      <c r="P22">
        <v>88</v>
      </c>
      <c r="Q22" t="s">
        <v>15</v>
      </c>
      <c r="R22" t="s">
        <v>156</v>
      </c>
    </row>
    <row r="23" spans="2:18" x14ac:dyDescent="0.25">
      <c r="B23" t="s">
        <v>477</v>
      </c>
      <c r="E23" s="1" t="s">
        <v>159</v>
      </c>
      <c r="F23" t="s">
        <v>160</v>
      </c>
      <c r="G23" t="s">
        <v>103</v>
      </c>
      <c r="H23" t="s">
        <v>479</v>
      </c>
      <c r="I23" t="s">
        <v>481</v>
      </c>
      <c r="J23">
        <v>1</v>
      </c>
      <c r="K23">
        <v>114668</v>
      </c>
      <c r="L23" t="s">
        <v>84</v>
      </c>
      <c r="M23" t="s">
        <v>20</v>
      </c>
      <c r="N23" t="s">
        <v>68</v>
      </c>
      <c r="O23">
        <v>2006</v>
      </c>
      <c r="P23" t="s">
        <v>104</v>
      </c>
      <c r="Q23" t="s">
        <v>15</v>
      </c>
      <c r="R23" t="s">
        <v>44</v>
      </c>
    </row>
    <row r="24" spans="2:18" x14ac:dyDescent="0.25">
      <c r="C24" t="s">
        <v>474</v>
      </c>
      <c r="E24" s="1" t="s">
        <v>162</v>
      </c>
      <c r="F24" t="s">
        <v>163</v>
      </c>
      <c r="G24" t="s">
        <v>61</v>
      </c>
      <c r="H24" t="s">
        <v>478</v>
      </c>
      <c r="I24" t="s">
        <v>481</v>
      </c>
      <c r="J24">
        <v>1</v>
      </c>
      <c r="K24">
        <v>35</v>
      </c>
      <c r="L24" t="s">
        <v>19</v>
      </c>
      <c r="M24" t="s">
        <v>20</v>
      </c>
      <c r="N24" t="s">
        <v>21</v>
      </c>
      <c r="O24">
        <v>1944</v>
      </c>
      <c r="P24" t="s">
        <v>39</v>
      </c>
      <c r="Q24" t="s">
        <v>28</v>
      </c>
      <c r="R24" t="s">
        <v>164</v>
      </c>
    </row>
    <row r="25" spans="2:18" x14ac:dyDescent="0.25">
      <c r="D25" t="s">
        <v>475</v>
      </c>
      <c r="E25" s="1" t="s">
        <v>166</v>
      </c>
      <c r="F25" t="s">
        <v>167</v>
      </c>
      <c r="G25" t="s">
        <v>168</v>
      </c>
      <c r="H25" t="s">
        <v>478</v>
      </c>
      <c r="I25" t="s">
        <v>4</v>
      </c>
      <c r="J25">
        <v>1</v>
      </c>
      <c r="K25">
        <v>24864</v>
      </c>
      <c r="L25" t="s">
        <v>19</v>
      </c>
      <c r="M25" t="s">
        <v>20</v>
      </c>
      <c r="N25" t="s">
        <v>21</v>
      </c>
      <c r="O25">
        <v>1962</v>
      </c>
      <c r="P25" t="s">
        <v>169</v>
      </c>
      <c r="Q25" t="s">
        <v>28</v>
      </c>
      <c r="R25" t="s">
        <v>35</v>
      </c>
    </row>
    <row r="26" spans="2:18" x14ac:dyDescent="0.25">
      <c r="D26" t="s">
        <v>475</v>
      </c>
      <c r="E26" s="1" t="s">
        <v>170</v>
      </c>
      <c r="F26" t="s">
        <v>171</v>
      </c>
      <c r="G26" t="s">
        <v>148</v>
      </c>
      <c r="H26" t="s">
        <v>478</v>
      </c>
      <c r="I26" t="s">
        <v>4</v>
      </c>
      <c r="J26">
        <v>1</v>
      </c>
      <c r="K26">
        <v>137589</v>
      </c>
      <c r="L26" t="s">
        <v>19</v>
      </c>
      <c r="M26" t="s">
        <v>172</v>
      </c>
      <c r="N26" t="s">
        <v>21</v>
      </c>
      <c r="O26">
        <v>2014</v>
      </c>
      <c r="P26" t="s">
        <v>173</v>
      </c>
      <c r="Q26" t="s">
        <v>15</v>
      </c>
      <c r="R26" t="s">
        <v>174</v>
      </c>
    </row>
    <row r="27" spans="2:18" x14ac:dyDescent="0.25">
      <c r="D27" t="s">
        <v>475</v>
      </c>
      <c r="E27" s="1" t="s">
        <v>175</v>
      </c>
      <c r="F27" t="s">
        <v>176</v>
      </c>
      <c r="G27" t="s">
        <v>64</v>
      </c>
      <c r="H27" t="s">
        <v>478</v>
      </c>
      <c r="I27" t="s">
        <v>4</v>
      </c>
      <c r="J27">
        <v>1</v>
      </c>
      <c r="K27">
        <v>69707</v>
      </c>
      <c r="L27" t="s">
        <v>19</v>
      </c>
      <c r="M27" t="s">
        <v>177</v>
      </c>
      <c r="N27" t="s">
        <v>21</v>
      </c>
      <c r="O27">
        <v>1996</v>
      </c>
      <c r="P27" t="s">
        <v>178</v>
      </c>
      <c r="Q27" t="s">
        <v>15</v>
      </c>
      <c r="R27" t="s">
        <v>35</v>
      </c>
    </row>
    <row r="28" spans="2:18" x14ac:dyDescent="0.25">
      <c r="D28" t="s">
        <v>475</v>
      </c>
      <c r="E28" s="1" t="s">
        <v>180</v>
      </c>
      <c r="F28" t="s">
        <v>181</v>
      </c>
      <c r="G28" t="s">
        <v>40</v>
      </c>
      <c r="H28" t="s">
        <v>478</v>
      </c>
      <c r="I28" t="s">
        <v>4</v>
      </c>
      <c r="J28">
        <v>1</v>
      </c>
      <c r="K28" t="s">
        <v>182</v>
      </c>
      <c r="L28" t="s">
        <v>19</v>
      </c>
      <c r="M28" t="s">
        <v>183</v>
      </c>
      <c r="N28" t="s">
        <v>184</v>
      </c>
      <c r="O28" t="s">
        <v>185</v>
      </c>
      <c r="P28" t="s">
        <v>186</v>
      </c>
      <c r="Q28" t="s">
        <v>15</v>
      </c>
    </row>
    <row r="29" spans="2:18" x14ac:dyDescent="0.25">
      <c r="C29" t="s">
        <v>474</v>
      </c>
      <c r="E29" s="1" t="s">
        <v>187</v>
      </c>
      <c r="F29" t="s">
        <v>188</v>
      </c>
      <c r="G29" t="s">
        <v>13</v>
      </c>
      <c r="H29" t="s">
        <v>478</v>
      </c>
      <c r="I29" t="s">
        <v>4</v>
      </c>
      <c r="J29">
        <v>1</v>
      </c>
      <c r="K29">
        <v>126255</v>
      </c>
      <c r="L29" t="s">
        <v>19</v>
      </c>
      <c r="M29" t="s">
        <v>14</v>
      </c>
      <c r="N29" t="s">
        <v>189</v>
      </c>
      <c r="O29">
        <v>2012</v>
      </c>
      <c r="P29" t="s">
        <v>69</v>
      </c>
      <c r="Q29" t="s">
        <v>86</v>
      </c>
      <c r="R29" t="s">
        <v>44</v>
      </c>
    </row>
    <row r="30" spans="2:18" x14ac:dyDescent="0.25">
      <c r="D30" t="s">
        <v>475</v>
      </c>
      <c r="E30" s="1" t="s">
        <v>192</v>
      </c>
      <c r="F30" t="s">
        <v>193</v>
      </c>
      <c r="G30" t="s">
        <v>194</v>
      </c>
      <c r="H30" t="s">
        <v>478</v>
      </c>
      <c r="I30" t="s">
        <v>4</v>
      </c>
      <c r="J30">
        <v>1</v>
      </c>
      <c r="K30" t="s">
        <v>195</v>
      </c>
      <c r="L30" t="s">
        <v>19</v>
      </c>
      <c r="M30" t="s">
        <v>20</v>
      </c>
      <c r="N30" t="s">
        <v>21</v>
      </c>
      <c r="O30">
        <v>2005</v>
      </c>
      <c r="P30" t="s">
        <v>83</v>
      </c>
      <c r="Q30" t="s">
        <v>15</v>
      </c>
      <c r="R30" t="s">
        <v>174</v>
      </c>
    </row>
    <row r="31" spans="2:18" x14ac:dyDescent="0.25">
      <c r="B31" t="s">
        <v>477</v>
      </c>
      <c r="D31" t="s">
        <v>475</v>
      </c>
      <c r="E31" s="1" t="s">
        <v>196</v>
      </c>
      <c r="F31" t="s">
        <v>197</v>
      </c>
      <c r="G31" t="s">
        <v>168</v>
      </c>
      <c r="H31" t="s">
        <v>478</v>
      </c>
      <c r="I31" t="s">
        <v>4</v>
      </c>
      <c r="J31">
        <v>1</v>
      </c>
      <c r="K31">
        <v>31865</v>
      </c>
      <c r="L31" t="s">
        <v>19</v>
      </c>
      <c r="M31" t="s">
        <v>152</v>
      </c>
      <c r="N31" t="s">
        <v>21</v>
      </c>
      <c r="O31">
        <v>1967</v>
      </c>
      <c r="P31" t="s">
        <v>198</v>
      </c>
      <c r="Q31" t="s">
        <v>15</v>
      </c>
      <c r="R31" t="s">
        <v>29</v>
      </c>
    </row>
    <row r="32" spans="2:18" x14ac:dyDescent="0.25">
      <c r="D32" t="s">
        <v>475</v>
      </c>
      <c r="E32" s="1" t="s">
        <v>200</v>
      </c>
      <c r="F32" t="s">
        <v>201</v>
      </c>
      <c r="G32" t="s">
        <v>66</v>
      </c>
      <c r="H32" t="s">
        <v>478</v>
      </c>
      <c r="I32" t="s">
        <v>4</v>
      </c>
      <c r="J32">
        <v>1</v>
      </c>
      <c r="K32">
        <v>133057</v>
      </c>
      <c r="L32" t="s">
        <v>202</v>
      </c>
      <c r="M32" t="s">
        <v>42</v>
      </c>
      <c r="N32" t="s">
        <v>41</v>
      </c>
      <c r="O32">
        <v>2016</v>
      </c>
      <c r="P32" t="s">
        <v>134</v>
      </c>
      <c r="Q32" t="s">
        <v>15</v>
      </c>
      <c r="R32" t="s">
        <v>140</v>
      </c>
    </row>
    <row r="33" spans="2:18" x14ac:dyDescent="0.25">
      <c r="C33" t="s">
        <v>474</v>
      </c>
      <c r="E33" s="1" t="s">
        <v>204</v>
      </c>
      <c r="F33" t="s">
        <v>205</v>
      </c>
      <c r="G33" t="s">
        <v>40</v>
      </c>
      <c r="H33" t="s">
        <v>478</v>
      </c>
      <c r="I33" t="s">
        <v>4</v>
      </c>
      <c r="J33">
        <v>1</v>
      </c>
      <c r="K33">
        <v>2017000308</v>
      </c>
      <c r="L33" t="s">
        <v>19</v>
      </c>
      <c r="M33" t="s">
        <v>58</v>
      </c>
      <c r="N33" t="s">
        <v>21</v>
      </c>
      <c r="O33" t="s">
        <v>206</v>
      </c>
      <c r="P33" t="s">
        <v>207</v>
      </c>
      <c r="Q33" t="s">
        <v>15</v>
      </c>
      <c r="R33" t="s">
        <v>56</v>
      </c>
    </row>
    <row r="34" spans="2:18" x14ac:dyDescent="0.25">
      <c r="C34" t="s">
        <v>474</v>
      </c>
      <c r="E34" s="1" t="s">
        <v>208</v>
      </c>
      <c r="F34" t="s">
        <v>209</v>
      </c>
      <c r="G34" t="s">
        <v>210</v>
      </c>
      <c r="H34" t="s">
        <v>478</v>
      </c>
      <c r="I34" t="s">
        <v>4</v>
      </c>
      <c r="J34">
        <v>1</v>
      </c>
      <c r="K34">
        <v>138667</v>
      </c>
      <c r="L34" t="s">
        <v>19</v>
      </c>
      <c r="M34" t="s">
        <v>211</v>
      </c>
      <c r="N34" t="s">
        <v>212</v>
      </c>
      <c r="O34">
        <v>2016</v>
      </c>
      <c r="P34" t="s">
        <v>121</v>
      </c>
      <c r="Q34" t="s">
        <v>15</v>
      </c>
      <c r="R34" t="s">
        <v>23</v>
      </c>
    </row>
    <row r="35" spans="2:18" x14ac:dyDescent="0.25">
      <c r="D35" t="s">
        <v>475</v>
      </c>
      <c r="E35" s="1" t="s">
        <v>213</v>
      </c>
      <c r="F35" t="s">
        <v>214</v>
      </c>
      <c r="G35" t="s">
        <v>32</v>
      </c>
      <c r="I35" t="s">
        <v>482</v>
      </c>
      <c r="K35">
        <v>54114</v>
      </c>
      <c r="L35" t="s">
        <v>19</v>
      </c>
      <c r="M35" t="s">
        <v>215</v>
      </c>
      <c r="N35" t="s">
        <v>53</v>
      </c>
      <c r="O35">
        <v>1981</v>
      </c>
      <c r="P35" t="s">
        <v>198</v>
      </c>
      <c r="Q35" t="s">
        <v>28</v>
      </c>
      <c r="R35" t="s">
        <v>216</v>
      </c>
    </row>
    <row r="36" spans="2:18" x14ac:dyDescent="0.25">
      <c r="D36" t="s">
        <v>475</v>
      </c>
      <c r="E36" s="1" t="s">
        <v>217</v>
      </c>
      <c r="F36" t="s">
        <v>218</v>
      </c>
      <c r="G36" t="s">
        <v>219</v>
      </c>
      <c r="H36" t="s">
        <v>478</v>
      </c>
      <c r="I36" t="s">
        <v>4</v>
      </c>
      <c r="J36">
        <v>1</v>
      </c>
      <c r="K36">
        <v>132281</v>
      </c>
      <c r="L36" t="s">
        <v>19</v>
      </c>
      <c r="M36" t="s">
        <v>70</v>
      </c>
      <c r="N36" t="s">
        <v>21</v>
      </c>
      <c r="O36">
        <v>2018</v>
      </c>
      <c r="P36" t="s">
        <v>220</v>
      </c>
      <c r="Q36" t="s">
        <v>15</v>
      </c>
      <c r="R36" t="s">
        <v>221</v>
      </c>
    </row>
    <row r="37" spans="2:18" x14ac:dyDescent="0.25">
      <c r="C37" t="s">
        <v>474</v>
      </c>
      <c r="E37" s="1" t="s">
        <v>222</v>
      </c>
      <c r="F37" t="s">
        <v>37</v>
      </c>
      <c r="G37" t="s">
        <v>38</v>
      </c>
      <c r="H37" t="s">
        <v>478</v>
      </c>
      <c r="I37" t="s">
        <v>4</v>
      </c>
      <c r="J37">
        <v>1</v>
      </c>
      <c r="K37">
        <v>33658</v>
      </c>
      <c r="L37" t="s">
        <v>19</v>
      </c>
      <c r="M37" t="s">
        <v>20</v>
      </c>
      <c r="N37" t="s">
        <v>21</v>
      </c>
      <c r="O37">
        <v>1969</v>
      </c>
      <c r="P37" t="s">
        <v>121</v>
      </c>
      <c r="Q37" t="s">
        <v>15</v>
      </c>
      <c r="R37" t="s">
        <v>111</v>
      </c>
    </row>
    <row r="38" spans="2:18" x14ac:dyDescent="0.25">
      <c r="B38" t="s">
        <v>477</v>
      </c>
      <c r="E38" s="1" t="s">
        <v>223</v>
      </c>
      <c r="F38" t="s">
        <v>224</v>
      </c>
      <c r="G38" t="s">
        <v>225</v>
      </c>
      <c r="H38" t="s">
        <v>478</v>
      </c>
      <c r="I38" t="s">
        <v>4</v>
      </c>
      <c r="J38">
        <v>1</v>
      </c>
      <c r="K38">
        <v>119806</v>
      </c>
      <c r="L38" t="s">
        <v>84</v>
      </c>
      <c r="M38" t="s">
        <v>89</v>
      </c>
      <c r="N38" t="s">
        <v>226</v>
      </c>
      <c r="O38">
        <v>2012</v>
      </c>
      <c r="P38" t="s">
        <v>227</v>
      </c>
      <c r="Q38" t="s">
        <v>15</v>
      </c>
      <c r="R38" t="s">
        <v>44</v>
      </c>
    </row>
    <row r="39" spans="2:18" x14ac:dyDescent="0.25">
      <c r="D39" t="s">
        <v>475</v>
      </c>
      <c r="E39" s="1" t="s">
        <v>231</v>
      </c>
      <c r="F39" t="s">
        <v>232</v>
      </c>
      <c r="G39" t="s">
        <v>94</v>
      </c>
      <c r="H39" t="s">
        <v>478</v>
      </c>
      <c r="I39" t="s">
        <v>4</v>
      </c>
      <c r="J39">
        <v>1</v>
      </c>
      <c r="K39">
        <v>139413</v>
      </c>
      <c r="L39" t="s">
        <v>19</v>
      </c>
      <c r="M39" t="s">
        <v>233</v>
      </c>
      <c r="N39" t="s">
        <v>21</v>
      </c>
      <c r="O39">
        <v>2015</v>
      </c>
      <c r="P39" t="s">
        <v>227</v>
      </c>
      <c r="Q39" t="s">
        <v>15</v>
      </c>
      <c r="R39" t="s">
        <v>51</v>
      </c>
    </row>
    <row r="40" spans="2:18" x14ac:dyDescent="0.25">
      <c r="D40" t="s">
        <v>475</v>
      </c>
      <c r="E40" s="1" t="s">
        <v>234</v>
      </c>
      <c r="F40" t="s">
        <v>235</v>
      </c>
      <c r="G40" t="s">
        <v>137</v>
      </c>
      <c r="I40" t="s">
        <v>4</v>
      </c>
      <c r="K40">
        <v>69542</v>
      </c>
      <c r="L40" t="s">
        <v>19</v>
      </c>
      <c r="M40" t="s">
        <v>70</v>
      </c>
      <c r="N40" t="s">
        <v>115</v>
      </c>
      <c r="O40">
        <v>1988</v>
      </c>
      <c r="P40" t="s">
        <v>39</v>
      </c>
      <c r="Q40" t="s">
        <v>15</v>
      </c>
      <c r="R40" t="s">
        <v>216</v>
      </c>
    </row>
    <row r="41" spans="2:18" x14ac:dyDescent="0.25">
      <c r="C41" t="s">
        <v>474</v>
      </c>
      <c r="E41" s="1" t="s">
        <v>237</v>
      </c>
      <c r="F41" t="s">
        <v>238</v>
      </c>
      <c r="G41" t="s">
        <v>148</v>
      </c>
      <c r="H41" t="s">
        <v>478</v>
      </c>
      <c r="I41" t="s">
        <v>4</v>
      </c>
      <c r="J41">
        <v>1</v>
      </c>
      <c r="K41">
        <v>151450</v>
      </c>
      <c r="L41" t="s">
        <v>19</v>
      </c>
      <c r="M41" t="s">
        <v>20</v>
      </c>
      <c r="N41" t="s">
        <v>21</v>
      </c>
      <c r="O41">
        <v>2021</v>
      </c>
      <c r="P41" t="s">
        <v>173</v>
      </c>
      <c r="Q41" t="s">
        <v>15</v>
      </c>
      <c r="R41" t="s">
        <v>23</v>
      </c>
    </row>
    <row r="42" spans="2:18" x14ac:dyDescent="0.25">
      <c r="C42" t="s">
        <v>474</v>
      </c>
      <c r="E42" s="1" t="s">
        <v>239</v>
      </c>
      <c r="F42" t="s">
        <v>240</v>
      </c>
      <c r="G42" t="s">
        <v>18</v>
      </c>
      <c r="H42" t="s">
        <v>478</v>
      </c>
      <c r="I42" t="s">
        <v>4</v>
      </c>
      <c r="J42">
        <v>1</v>
      </c>
      <c r="K42">
        <v>126391</v>
      </c>
      <c r="L42" t="s">
        <v>19</v>
      </c>
      <c r="M42" t="s">
        <v>42</v>
      </c>
      <c r="N42" t="s">
        <v>241</v>
      </c>
      <c r="O42">
        <v>2011</v>
      </c>
      <c r="P42" t="s">
        <v>34</v>
      </c>
      <c r="Q42" t="s">
        <v>15</v>
      </c>
      <c r="R42" t="s">
        <v>221</v>
      </c>
    </row>
    <row r="43" spans="2:18" x14ac:dyDescent="0.25">
      <c r="B43" t="s">
        <v>477</v>
      </c>
      <c r="C43" t="s">
        <v>474</v>
      </c>
      <c r="E43" s="1" t="s">
        <v>242</v>
      </c>
      <c r="F43" t="s">
        <v>243</v>
      </c>
      <c r="G43" t="s">
        <v>116</v>
      </c>
      <c r="H43" t="s">
        <v>478</v>
      </c>
      <c r="K43">
        <v>140639</v>
      </c>
      <c r="L43" t="s">
        <v>19</v>
      </c>
      <c r="M43" t="s">
        <v>14</v>
      </c>
      <c r="N43" t="s">
        <v>244</v>
      </c>
      <c r="O43">
        <v>2013</v>
      </c>
      <c r="P43" t="s">
        <v>49</v>
      </c>
      <c r="Q43" t="s">
        <v>15</v>
      </c>
      <c r="R43" t="s">
        <v>44</v>
      </c>
    </row>
    <row r="44" spans="2:18" x14ac:dyDescent="0.25">
      <c r="C44" t="s">
        <v>474</v>
      </c>
      <c r="E44" s="1" t="s">
        <v>245</v>
      </c>
      <c r="F44" t="s">
        <v>167</v>
      </c>
      <c r="G44" t="s">
        <v>168</v>
      </c>
      <c r="H44" t="s">
        <v>478</v>
      </c>
      <c r="I44" t="s">
        <v>4</v>
      </c>
      <c r="J44">
        <v>1</v>
      </c>
      <c r="K44">
        <v>98147</v>
      </c>
      <c r="L44" t="s">
        <v>19</v>
      </c>
      <c r="M44" t="s">
        <v>58</v>
      </c>
      <c r="N44" t="s">
        <v>21</v>
      </c>
      <c r="O44">
        <v>2000</v>
      </c>
      <c r="P44" t="s">
        <v>121</v>
      </c>
      <c r="Q44" t="s">
        <v>15</v>
      </c>
      <c r="R44" t="s">
        <v>51</v>
      </c>
    </row>
    <row r="45" spans="2:18" x14ac:dyDescent="0.25">
      <c r="C45" t="s">
        <v>474</v>
      </c>
      <c r="E45" s="1" t="s">
        <v>246</v>
      </c>
      <c r="F45" t="s">
        <v>119</v>
      </c>
      <c r="G45" t="s">
        <v>32</v>
      </c>
      <c r="H45" t="s">
        <v>478</v>
      </c>
      <c r="I45" t="s">
        <v>4</v>
      </c>
      <c r="J45">
        <v>1</v>
      </c>
      <c r="K45">
        <v>3971</v>
      </c>
      <c r="L45" t="s">
        <v>19</v>
      </c>
      <c r="M45" t="s">
        <v>20</v>
      </c>
      <c r="N45" t="s">
        <v>21</v>
      </c>
      <c r="O45">
        <v>1937</v>
      </c>
      <c r="P45" t="s">
        <v>178</v>
      </c>
      <c r="Q45" t="s">
        <v>28</v>
      </c>
      <c r="R45" t="s">
        <v>35</v>
      </c>
    </row>
    <row r="46" spans="2:18" x14ac:dyDescent="0.25">
      <c r="C46" t="s">
        <v>474</v>
      </c>
      <c r="E46" s="1" t="s">
        <v>247</v>
      </c>
      <c r="F46" t="s">
        <v>248</v>
      </c>
      <c r="G46" t="s">
        <v>94</v>
      </c>
      <c r="H46" t="s">
        <v>478</v>
      </c>
      <c r="I46" t="s">
        <v>4</v>
      </c>
      <c r="J46">
        <v>1</v>
      </c>
      <c r="K46">
        <v>124875</v>
      </c>
      <c r="L46" t="s">
        <v>19</v>
      </c>
      <c r="M46" t="s">
        <v>20</v>
      </c>
      <c r="N46" t="s">
        <v>249</v>
      </c>
      <c r="O46">
        <v>2011</v>
      </c>
      <c r="P46" t="s">
        <v>67</v>
      </c>
      <c r="Q46" t="s">
        <v>15</v>
      </c>
      <c r="R46" t="s">
        <v>51</v>
      </c>
    </row>
    <row r="47" spans="2:18" x14ac:dyDescent="0.25">
      <c r="C47" t="s">
        <v>474</v>
      </c>
      <c r="D47" t="s">
        <v>475</v>
      </c>
      <c r="E47" s="1" t="s">
        <v>251</v>
      </c>
      <c r="F47" t="s">
        <v>252</v>
      </c>
      <c r="G47" t="s">
        <v>157</v>
      </c>
      <c r="H47" t="s">
        <v>478</v>
      </c>
      <c r="I47" t="s">
        <v>4</v>
      </c>
      <c r="J47">
        <v>1</v>
      </c>
      <c r="K47">
        <v>134941</v>
      </c>
      <c r="L47" t="s">
        <v>19</v>
      </c>
      <c r="M47" t="s">
        <v>20</v>
      </c>
      <c r="N47" t="s">
        <v>21</v>
      </c>
      <c r="O47">
        <v>2014</v>
      </c>
      <c r="P47" t="s">
        <v>161</v>
      </c>
      <c r="Q47" t="s">
        <v>15</v>
      </c>
      <c r="R47" t="s">
        <v>221</v>
      </c>
    </row>
    <row r="48" spans="2:18" x14ac:dyDescent="0.25">
      <c r="D48" t="s">
        <v>475</v>
      </c>
      <c r="E48" s="1" t="s">
        <v>253</v>
      </c>
      <c r="F48" t="s">
        <v>254</v>
      </c>
      <c r="G48" t="s">
        <v>148</v>
      </c>
      <c r="H48" t="s">
        <v>478</v>
      </c>
      <c r="I48" t="s">
        <v>4</v>
      </c>
      <c r="J48">
        <v>1</v>
      </c>
      <c r="K48">
        <v>145710</v>
      </c>
      <c r="L48" t="s">
        <v>19</v>
      </c>
      <c r="M48" t="s">
        <v>255</v>
      </c>
      <c r="N48" t="s">
        <v>21</v>
      </c>
      <c r="O48">
        <v>2019</v>
      </c>
      <c r="P48">
        <v>100</v>
      </c>
      <c r="Q48" t="s">
        <v>15</v>
      </c>
      <c r="R48" t="s">
        <v>221</v>
      </c>
    </row>
    <row r="49" spans="2:18" x14ac:dyDescent="0.25">
      <c r="C49" t="s">
        <v>474</v>
      </c>
      <c r="E49" s="1" t="s">
        <v>256</v>
      </c>
      <c r="F49" t="s">
        <v>257</v>
      </c>
      <c r="G49" t="s">
        <v>61</v>
      </c>
      <c r="H49" t="s">
        <v>478</v>
      </c>
      <c r="I49" t="s">
        <v>4</v>
      </c>
      <c r="J49">
        <v>1</v>
      </c>
      <c r="K49">
        <v>27543</v>
      </c>
      <c r="L49" t="s">
        <v>19</v>
      </c>
      <c r="M49" t="s">
        <v>258</v>
      </c>
      <c r="N49" t="s">
        <v>21</v>
      </c>
      <c r="O49">
        <v>1964</v>
      </c>
      <c r="P49" t="s">
        <v>95</v>
      </c>
      <c r="Q49" t="s">
        <v>15</v>
      </c>
      <c r="R49" t="s">
        <v>35</v>
      </c>
    </row>
    <row r="50" spans="2:18" x14ac:dyDescent="0.25">
      <c r="B50" t="s">
        <v>477</v>
      </c>
      <c r="E50" s="1" t="s">
        <v>259</v>
      </c>
      <c r="F50" t="s">
        <v>260</v>
      </c>
      <c r="G50" t="s">
        <v>261</v>
      </c>
      <c r="H50" t="s">
        <v>478</v>
      </c>
      <c r="I50" t="s">
        <v>4</v>
      </c>
      <c r="J50">
        <v>1</v>
      </c>
      <c r="K50" t="s">
        <v>262</v>
      </c>
      <c r="L50" t="s">
        <v>19</v>
      </c>
      <c r="M50" t="s">
        <v>14</v>
      </c>
      <c r="N50" t="s">
        <v>263</v>
      </c>
      <c r="O50" t="s">
        <v>264</v>
      </c>
      <c r="P50" t="s">
        <v>265</v>
      </c>
      <c r="Q50" t="s">
        <v>15</v>
      </c>
      <c r="R50" t="s">
        <v>266</v>
      </c>
    </row>
    <row r="51" spans="2:18" x14ac:dyDescent="0.25">
      <c r="D51" t="s">
        <v>475</v>
      </c>
      <c r="E51" s="1" t="s">
        <v>267</v>
      </c>
      <c r="F51" t="s">
        <v>268</v>
      </c>
      <c r="G51" t="s">
        <v>269</v>
      </c>
      <c r="I51" t="s">
        <v>482</v>
      </c>
      <c r="K51">
        <v>116719</v>
      </c>
      <c r="L51" t="s">
        <v>202</v>
      </c>
      <c r="M51" t="s">
        <v>105</v>
      </c>
      <c r="N51" t="s">
        <v>270</v>
      </c>
      <c r="O51">
        <v>2006</v>
      </c>
      <c r="P51" t="s">
        <v>145</v>
      </c>
      <c r="Q51" t="s">
        <v>15</v>
      </c>
      <c r="R51" t="s">
        <v>23</v>
      </c>
    </row>
    <row r="52" spans="2:18" x14ac:dyDescent="0.25">
      <c r="C52" t="s">
        <v>474</v>
      </c>
      <c r="E52" s="1" t="s">
        <v>272</v>
      </c>
      <c r="F52" t="s">
        <v>273</v>
      </c>
      <c r="G52" t="s">
        <v>100</v>
      </c>
      <c r="H52" t="s">
        <v>480</v>
      </c>
      <c r="K52">
        <v>16713</v>
      </c>
      <c r="L52" t="s">
        <v>65</v>
      </c>
      <c r="M52" t="s">
        <v>42</v>
      </c>
      <c r="N52" t="s">
        <v>71</v>
      </c>
      <c r="O52">
        <v>1964</v>
      </c>
      <c r="P52" t="s">
        <v>274</v>
      </c>
      <c r="Q52" t="s">
        <v>28</v>
      </c>
      <c r="R52" t="s">
        <v>35</v>
      </c>
    </row>
    <row r="53" spans="2:18" x14ac:dyDescent="0.25">
      <c r="B53" t="s">
        <v>477</v>
      </c>
      <c r="C53" t="s">
        <v>474</v>
      </c>
      <c r="E53" s="1" t="s">
        <v>275</v>
      </c>
      <c r="F53" t="s">
        <v>276</v>
      </c>
      <c r="G53" t="s">
        <v>13</v>
      </c>
      <c r="H53" t="s">
        <v>478</v>
      </c>
      <c r="I53" t="s">
        <v>4</v>
      </c>
      <c r="J53">
        <v>1</v>
      </c>
      <c r="K53">
        <v>97806</v>
      </c>
      <c r="L53" t="s">
        <v>19</v>
      </c>
      <c r="M53" t="s">
        <v>14</v>
      </c>
      <c r="N53" t="s">
        <v>21</v>
      </c>
      <c r="O53">
        <v>2004</v>
      </c>
      <c r="P53" t="s">
        <v>277</v>
      </c>
      <c r="Q53" t="s">
        <v>15</v>
      </c>
      <c r="R53" t="s">
        <v>44</v>
      </c>
    </row>
    <row r="54" spans="2:18" x14ac:dyDescent="0.25">
      <c r="D54" t="s">
        <v>475</v>
      </c>
      <c r="E54" s="1" t="s">
        <v>278</v>
      </c>
      <c r="F54" t="s">
        <v>279</v>
      </c>
      <c r="G54" t="s">
        <v>61</v>
      </c>
      <c r="H54" t="s">
        <v>479</v>
      </c>
      <c r="I54" t="s">
        <v>481</v>
      </c>
      <c r="J54">
        <v>1</v>
      </c>
      <c r="K54">
        <v>137836</v>
      </c>
      <c r="L54" t="s">
        <v>19</v>
      </c>
      <c r="M54" t="s">
        <v>58</v>
      </c>
      <c r="N54" t="s">
        <v>280</v>
      </c>
      <c r="O54">
        <v>2015</v>
      </c>
      <c r="P54" t="s">
        <v>230</v>
      </c>
      <c r="Q54" t="s">
        <v>281</v>
      </c>
      <c r="R54" t="s">
        <v>77</v>
      </c>
    </row>
    <row r="55" spans="2:18" x14ac:dyDescent="0.25">
      <c r="D55" t="s">
        <v>475</v>
      </c>
      <c r="E55" s="1" t="s">
        <v>282</v>
      </c>
      <c r="F55" t="s">
        <v>283</v>
      </c>
      <c r="G55" t="s">
        <v>18</v>
      </c>
      <c r="H55" t="s">
        <v>479</v>
      </c>
      <c r="I55" t="s">
        <v>481</v>
      </c>
      <c r="J55">
        <v>1</v>
      </c>
      <c r="K55">
        <v>128172</v>
      </c>
      <c r="L55" t="s">
        <v>202</v>
      </c>
      <c r="M55" t="s">
        <v>20</v>
      </c>
      <c r="N55" t="s">
        <v>284</v>
      </c>
      <c r="O55">
        <v>2011</v>
      </c>
      <c r="P55">
        <v>130</v>
      </c>
      <c r="Q55" t="s">
        <v>15</v>
      </c>
      <c r="R55" t="s">
        <v>23</v>
      </c>
    </row>
    <row r="56" spans="2:18" x14ac:dyDescent="0.25">
      <c r="B56" t="s">
        <v>477</v>
      </c>
      <c r="E56" s="1" t="s">
        <v>285</v>
      </c>
      <c r="F56" t="s">
        <v>167</v>
      </c>
      <c r="G56" t="s">
        <v>168</v>
      </c>
      <c r="H56" t="s">
        <v>478</v>
      </c>
      <c r="I56" t="s">
        <v>4</v>
      </c>
      <c r="J56">
        <v>1</v>
      </c>
      <c r="K56">
        <v>72975</v>
      </c>
      <c r="L56" t="s">
        <v>65</v>
      </c>
      <c r="M56" t="s">
        <v>42</v>
      </c>
      <c r="N56" t="s">
        <v>21</v>
      </c>
      <c r="O56">
        <v>1991</v>
      </c>
      <c r="P56" t="s">
        <v>55</v>
      </c>
      <c r="Q56" t="s">
        <v>86</v>
      </c>
      <c r="R56" t="s">
        <v>29</v>
      </c>
    </row>
    <row r="57" spans="2:18" x14ac:dyDescent="0.25">
      <c r="D57" t="s">
        <v>475</v>
      </c>
      <c r="E57" s="1" t="s">
        <v>286</v>
      </c>
      <c r="F57" t="s">
        <v>287</v>
      </c>
      <c r="G57" t="s">
        <v>114</v>
      </c>
      <c r="H57" t="s">
        <v>478</v>
      </c>
      <c r="I57" t="s">
        <v>4</v>
      </c>
      <c r="J57">
        <v>1</v>
      </c>
      <c r="K57">
        <v>148486</v>
      </c>
      <c r="L57" t="s">
        <v>202</v>
      </c>
      <c r="M57" t="s">
        <v>14</v>
      </c>
      <c r="N57" t="s">
        <v>21</v>
      </c>
      <c r="O57">
        <v>2019</v>
      </c>
      <c r="P57" t="s">
        <v>43</v>
      </c>
      <c r="Q57" t="s">
        <v>15</v>
      </c>
      <c r="R57" t="s">
        <v>221</v>
      </c>
    </row>
    <row r="58" spans="2:18" x14ac:dyDescent="0.25">
      <c r="B58" t="s">
        <v>477</v>
      </c>
      <c r="E58" s="1" t="s">
        <v>288</v>
      </c>
      <c r="F58" t="s">
        <v>289</v>
      </c>
      <c r="G58" t="s">
        <v>228</v>
      </c>
      <c r="H58" t="s">
        <v>478</v>
      </c>
      <c r="I58" t="s">
        <v>4</v>
      </c>
      <c r="J58">
        <v>1</v>
      </c>
      <c r="K58" t="s">
        <v>290</v>
      </c>
      <c r="L58" t="s">
        <v>84</v>
      </c>
      <c r="M58" t="s">
        <v>14</v>
      </c>
      <c r="N58" t="s">
        <v>291</v>
      </c>
      <c r="O58">
        <v>2012</v>
      </c>
      <c r="P58" t="s">
        <v>292</v>
      </c>
      <c r="Q58" t="s">
        <v>15</v>
      </c>
      <c r="R58" t="s">
        <v>44</v>
      </c>
    </row>
    <row r="59" spans="2:18" x14ac:dyDescent="0.25">
      <c r="D59" t="s">
        <v>475</v>
      </c>
      <c r="E59" s="1" t="s">
        <v>294</v>
      </c>
      <c r="F59" t="s">
        <v>295</v>
      </c>
      <c r="G59" t="s">
        <v>76</v>
      </c>
      <c r="H59" t="s">
        <v>478</v>
      </c>
      <c r="I59" t="s">
        <v>4</v>
      </c>
      <c r="J59">
        <v>1</v>
      </c>
      <c r="K59">
        <v>144143</v>
      </c>
      <c r="L59" t="s">
        <v>19</v>
      </c>
      <c r="M59" t="s">
        <v>14</v>
      </c>
      <c r="N59" t="s">
        <v>21</v>
      </c>
      <c r="O59">
        <v>2016</v>
      </c>
      <c r="P59" t="s">
        <v>296</v>
      </c>
      <c r="Q59" t="s">
        <v>15</v>
      </c>
      <c r="R59" t="s">
        <v>29</v>
      </c>
    </row>
    <row r="60" spans="2:18" x14ac:dyDescent="0.25">
      <c r="C60" t="s">
        <v>474</v>
      </c>
      <c r="E60" s="1" t="s">
        <v>297</v>
      </c>
      <c r="F60" t="s">
        <v>298</v>
      </c>
      <c r="G60" t="s">
        <v>299</v>
      </c>
      <c r="I60" t="s">
        <v>4</v>
      </c>
      <c r="K60">
        <v>151775</v>
      </c>
      <c r="L60" t="s">
        <v>19</v>
      </c>
      <c r="M60" t="s">
        <v>70</v>
      </c>
      <c r="N60" t="s">
        <v>300</v>
      </c>
      <c r="O60">
        <v>2019</v>
      </c>
      <c r="P60" t="s">
        <v>122</v>
      </c>
      <c r="Q60" t="s">
        <v>15</v>
      </c>
      <c r="R60" t="s">
        <v>23</v>
      </c>
    </row>
    <row r="61" spans="2:18" x14ac:dyDescent="0.25">
      <c r="B61" t="s">
        <v>477</v>
      </c>
      <c r="E61" s="1" t="s">
        <v>301</v>
      </c>
      <c r="F61" t="s">
        <v>302</v>
      </c>
      <c r="G61" t="s">
        <v>32</v>
      </c>
      <c r="H61" t="s">
        <v>478</v>
      </c>
      <c r="I61" t="s">
        <v>4</v>
      </c>
      <c r="J61">
        <v>1</v>
      </c>
      <c r="K61">
        <v>7522</v>
      </c>
      <c r="L61" t="s">
        <v>84</v>
      </c>
      <c r="M61" t="s">
        <v>70</v>
      </c>
      <c r="N61" t="s">
        <v>21</v>
      </c>
      <c r="O61">
        <v>1949</v>
      </c>
      <c r="P61" t="s">
        <v>303</v>
      </c>
      <c r="Q61" t="s">
        <v>86</v>
      </c>
      <c r="R61" t="s">
        <v>35</v>
      </c>
    </row>
    <row r="62" spans="2:18" x14ac:dyDescent="0.25">
      <c r="B62" t="s">
        <v>477</v>
      </c>
      <c r="E62" s="1" t="s">
        <v>304</v>
      </c>
      <c r="F62" t="s">
        <v>305</v>
      </c>
      <c r="G62" t="s">
        <v>148</v>
      </c>
      <c r="H62" t="s">
        <v>478</v>
      </c>
      <c r="I62" t="s">
        <v>4</v>
      </c>
      <c r="J62">
        <v>1</v>
      </c>
      <c r="K62">
        <v>119813</v>
      </c>
      <c r="L62" t="s">
        <v>19</v>
      </c>
      <c r="M62" t="s">
        <v>14</v>
      </c>
      <c r="N62" t="s">
        <v>306</v>
      </c>
      <c r="O62">
        <v>2009</v>
      </c>
      <c r="P62" t="s">
        <v>293</v>
      </c>
      <c r="Q62" t="s">
        <v>15</v>
      </c>
      <c r="R62" t="s">
        <v>44</v>
      </c>
    </row>
    <row r="63" spans="2:18" x14ac:dyDescent="0.25">
      <c r="C63" t="s">
        <v>474</v>
      </c>
      <c r="E63" s="1" t="s">
        <v>307</v>
      </c>
      <c r="F63" t="s">
        <v>308</v>
      </c>
      <c r="G63" t="s">
        <v>203</v>
      </c>
      <c r="H63" t="s">
        <v>478</v>
      </c>
      <c r="I63" t="s">
        <v>4</v>
      </c>
      <c r="J63">
        <v>1</v>
      </c>
      <c r="K63">
        <v>47736</v>
      </c>
      <c r="L63" t="s">
        <v>19</v>
      </c>
      <c r="M63" t="s">
        <v>58</v>
      </c>
      <c r="N63" t="s">
        <v>21</v>
      </c>
      <c r="O63">
        <v>1978</v>
      </c>
      <c r="P63" t="s">
        <v>277</v>
      </c>
      <c r="Q63" t="s">
        <v>15</v>
      </c>
      <c r="R63" t="s">
        <v>35</v>
      </c>
    </row>
    <row r="64" spans="2:18" x14ac:dyDescent="0.25">
      <c r="D64" t="s">
        <v>475</v>
      </c>
      <c r="E64" s="1" t="s">
        <v>309</v>
      </c>
      <c r="F64" t="s">
        <v>310</v>
      </c>
      <c r="G64" t="s">
        <v>100</v>
      </c>
      <c r="H64" t="s">
        <v>479</v>
      </c>
      <c r="I64" t="s">
        <v>481</v>
      </c>
      <c r="J64">
        <v>1</v>
      </c>
      <c r="K64">
        <v>145457</v>
      </c>
      <c r="L64" t="s">
        <v>19</v>
      </c>
      <c r="M64" t="s">
        <v>152</v>
      </c>
      <c r="N64" t="s">
        <v>53</v>
      </c>
      <c r="O64">
        <v>2017</v>
      </c>
      <c r="P64" t="s">
        <v>311</v>
      </c>
      <c r="Q64" t="s">
        <v>15</v>
      </c>
      <c r="R64" t="s">
        <v>221</v>
      </c>
    </row>
    <row r="65" spans="2:18" x14ac:dyDescent="0.25">
      <c r="D65" t="s">
        <v>475</v>
      </c>
      <c r="E65" s="1" t="s">
        <v>312</v>
      </c>
      <c r="F65" t="s">
        <v>313</v>
      </c>
      <c r="G65" t="s">
        <v>32</v>
      </c>
      <c r="H65" t="s">
        <v>479</v>
      </c>
      <c r="I65" t="s">
        <v>481</v>
      </c>
      <c r="J65">
        <v>1</v>
      </c>
      <c r="K65">
        <v>82604</v>
      </c>
      <c r="L65" t="s">
        <v>19</v>
      </c>
      <c r="M65" t="s">
        <v>138</v>
      </c>
      <c r="N65" t="s">
        <v>314</v>
      </c>
      <c r="O65">
        <v>1993</v>
      </c>
      <c r="P65" t="s">
        <v>315</v>
      </c>
      <c r="Q65" t="s">
        <v>15</v>
      </c>
      <c r="R65" t="s">
        <v>35</v>
      </c>
    </row>
    <row r="66" spans="2:18" x14ac:dyDescent="0.25">
      <c r="D66" t="s">
        <v>475</v>
      </c>
      <c r="E66" s="1" t="s">
        <v>316</v>
      </c>
      <c r="F66" t="s">
        <v>165</v>
      </c>
      <c r="G66" t="s">
        <v>18</v>
      </c>
      <c r="H66" t="s">
        <v>478</v>
      </c>
      <c r="I66" t="s">
        <v>4</v>
      </c>
      <c r="J66">
        <v>1</v>
      </c>
      <c r="K66">
        <v>123383</v>
      </c>
      <c r="L66" t="s">
        <v>19</v>
      </c>
      <c r="M66" t="s">
        <v>317</v>
      </c>
      <c r="N66" t="s">
        <v>53</v>
      </c>
      <c r="O66">
        <v>1931</v>
      </c>
      <c r="P66">
        <v>91</v>
      </c>
      <c r="Q66" t="s">
        <v>28</v>
      </c>
      <c r="R66" t="s">
        <v>29</v>
      </c>
    </row>
    <row r="67" spans="2:18" x14ac:dyDescent="0.25">
      <c r="C67" t="s">
        <v>474</v>
      </c>
      <c r="E67" s="1" t="s">
        <v>318</v>
      </c>
      <c r="F67" t="s">
        <v>319</v>
      </c>
      <c r="G67" t="s">
        <v>40</v>
      </c>
      <c r="I67" t="s">
        <v>4</v>
      </c>
      <c r="K67" t="s">
        <v>320</v>
      </c>
      <c r="L67" t="s">
        <v>19</v>
      </c>
      <c r="M67" t="s">
        <v>321</v>
      </c>
      <c r="N67" t="s">
        <v>21</v>
      </c>
      <c r="O67" t="s">
        <v>322</v>
      </c>
      <c r="P67" t="s">
        <v>323</v>
      </c>
      <c r="Q67" t="s">
        <v>15</v>
      </c>
      <c r="R67" t="s">
        <v>56</v>
      </c>
    </row>
    <row r="68" spans="2:18" x14ac:dyDescent="0.25">
      <c r="B68" t="s">
        <v>477</v>
      </c>
      <c r="E68" s="1" t="s">
        <v>324</v>
      </c>
      <c r="F68" t="s">
        <v>325</v>
      </c>
      <c r="G68" t="s">
        <v>13</v>
      </c>
      <c r="H68" t="s">
        <v>478</v>
      </c>
      <c r="I68" t="s">
        <v>4</v>
      </c>
      <c r="J68">
        <v>1</v>
      </c>
      <c r="K68">
        <v>138731</v>
      </c>
      <c r="L68" t="s">
        <v>19</v>
      </c>
      <c r="M68" t="s">
        <v>14</v>
      </c>
      <c r="N68" t="s">
        <v>326</v>
      </c>
      <c r="O68">
        <v>2015</v>
      </c>
      <c r="P68" t="s">
        <v>292</v>
      </c>
      <c r="Q68" t="s">
        <v>15</v>
      </c>
      <c r="R68" t="s">
        <v>327</v>
      </c>
    </row>
    <row r="69" spans="2:18" x14ac:dyDescent="0.25">
      <c r="B69" t="s">
        <v>477</v>
      </c>
      <c r="C69" t="s">
        <v>474</v>
      </c>
      <c r="E69" s="1" t="s">
        <v>328</v>
      </c>
      <c r="F69" t="s">
        <v>329</v>
      </c>
      <c r="G69" t="s">
        <v>131</v>
      </c>
      <c r="H69" t="s">
        <v>478</v>
      </c>
      <c r="I69" t="s">
        <v>4</v>
      </c>
      <c r="J69">
        <v>1</v>
      </c>
      <c r="K69">
        <v>24032</v>
      </c>
      <c r="L69" t="s">
        <v>19</v>
      </c>
      <c r="M69" t="s">
        <v>330</v>
      </c>
      <c r="N69" t="s">
        <v>53</v>
      </c>
      <c r="O69">
        <v>1927</v>
      </c>
      <c r="P69">
        <v>84</v>
      </c>
      <c r="Q69" t="s">
        <v>28</v>
      </c>
      <c r="R69" t="s">
        <v>29</v>
      </c>
    </row>
    <row r="70" spans="2:18" x14ac:dyDescent="0.25">
      <c r="C70" t="s">
        <v>474</v>
      </c>
      <c r="E70" s="1" t="s">
        <v>331</v>
      </c>
      <c r="F70" t="s">
        <v>118</v>
      </c>
      <c r="G70" t="s">
        <v>332</v>
      </c>
      <c r="I70" t="s">
        <v>4</v>
      </c>
      <c r="K70">
        <v>26302</v>
      </c>
      <c r="L70" t="s">
        <v>19</v>
      </c>
      <c r="M70" t="s">
        <v>215</v>
      </c>
      <c r="N70" t="s">
        <v>53</v>
      </c>
      <c r="O70">
        <v>1962</v>
      </c>
      <c r="P70" t="s">
        <v>333</v>
      </c>
      <c r="Q70" t="s">
        <v>28</v>
      </c>
      <c r="R70" t="s">
        <v>334</v>
      </c>
    </row>
    <row r="71" spans="2:18" x14ac:dyDescent="0.25">
      <c r="C71" t="s">
        <v>474</v>
      </c>
      <c r="E71" s="1" t="s">
        <v>335</v>
      </c>
      <c r="F71" t="s">
        <v>302</v>
      </c>
      <c r="G71" t="s">
        <v>32</v>
      </c>
      <c r="H71" t="s">
        <v>478</v>
      </c>
      <c r="I71" t="s">
        <v>4</v>
      </c>
      <c r="J71">
        <v>1</v>
      </c>
      <c r="K71">
        <v>18069</v>
      </c>
      <c r="L71" t="s">
        <v>19</v>
      </c>
      <c r="M71" t="s">
        <v>70</v>
      </c>
      <c r="N71" t="s">
        <v>21</v>
      </c>
      <c r="O71">
        <v>1958</v>
      </c>
      <c r="P71">
        <v>106</v>
      </c>
      <c r="Q71" t="s">
        <v>15</v>
      </c>
      <c r="R71" t="s">
        <v>29</v>
      </c>
    </row>
    <row r="72" spans="2:18" x14ac:dyDescent="0.25">
      <c r="B72" t="s">
        <v>477</v>
      </c>
      <c r="E72" s="1" t="s">
        <v>336</v>
      </c>
      <c r="F72" t="s">
        <v>337</v>
      </c>
      <c r="G72" t="s">
        <v>250</v>
      </c>
      <c r="H72" t="s">
        <v>479</v>
      </c>
      <c r="I72" t="s">
        <v>481</v>
      </c>
      <c r="J72">
        <v>1</v>
      </c>
      <c r="K72">
        <v>84752</v>
      </c>
      <c r="L72" t="s">
        <v>19</v>
      </c>
      <c r="M72" t="s">
        <v>179</v>
      </c>
      <c r="N72" t="s">
        <v>59</v>
      </c>
      <c r="O72">
        <v>1988</v>
      </c>
      <c r="P72">
        <v>88</v>
      </c>
      <c r="Q72" t="s">
        <v>15</v>
      </c>
      <c r="R72" t="s">
        <v>29</v>
      </c>
    </row>
    <row r="73" spans="2:18" x14ac:dyDescent="0.25">
      <c r="D73" t="s">
        <v>475</v>
      </c>
      <c r="E73" s="1" t="s">
        <v>338</v>
      </c>
      <c r="F73" t="s">
        <v>339</v>
      </c>
      <c r="G73" t="s">
        <v>66</v>
      </c>
      <c r="H73" t="s">
        <v>478</v>
      </c>
      <c r="I73" t="s">
        <v>4</v>
      </c>
      <c r="J73">
        <v>1</v>
      </c>
      <c r="K73">
        <v>140545</v>
      </c>
      <c r="L73" t="s">
        <v>19</v>
      </c>
      <c r="M73" t="s">
        <v>20</v>
      </c>
      <c r="N73" t="s">
        <v>340</v>
      </c>
      <c r="O73">
        <v>2015</v>
      </c>
      <c r="P73">
        <v>93</v>
      </c>
      <c r="Q73" t="s">
        <v>15</v>
      </c>
      <c r="R73" t="s">
        <v>23</v>
      </c>
    </row>
    <row r="74" spans="2:18" x14ac:dyDescent="0.25">
      <c r="B74" t="s">
        <v>477</v>
      </c>
      <c r="E74" s="1" t="s">
        <v>341</v>
      </c>
      <c r="F74" t="s">
        <v>342</v>
      </c>
      <c r="G74" t="s">
        <v>131</v>
      </c>
      <c r="H74" t="s">
        <v>478</v>
      </c>
      <c r="I74" t="s">
        <v>483</v>
      </c>
      <c r="J74">
        <v>1</v>
      </c>
      <c r="K74">
        <v>9404</v>
      </c>
      <c r="L74" t="s">
        <v>84</v>
      </c>
      <c r="M74" t="s">
        <v>58</v>
      </c>
      <c r="N74" t="s">
        <v>53</v>
      </c>
      <c r="O74">
        <v>1922</v>
      </c>
      <c r="P74">
        <v>78</v>
      </c>
      <c r="Q74" t="s">
        <v>28</v>
      </c>
      <c r="R74" t="s">
        <v>29</v>
      </c>
    </row>
    <row r="75" spans="2:18" x14ac:dyDescent="0.25">
      <c r="D75" t="s">
        <v>475</v>
      </c>
      <c r="E75" s="1" t="s">
        <v>344</v>
      </c>
      <c r="F75" t="s">
        <v>345</v>
      </c>
      <c r="G75" t="s">
        <v>75</v>
      </c>
      <c r="H75" t="s">
        <v>478</v>
      </c>
      <c r="I75" t="s">
        <v>4</v>
      </c>
      <c r="J75">
        <v>1</v>
      </c>
      <c r="K75">
        <v>113138</v>
      </c>
      <c r="L75" t="s">
        <v>19</v>
      </c>
      <c r="M75" t="s">
        <v>346</v>
      </c>
      <c r="N75" t="s">
        <v>21</v>
      </c>
      <c r="O75">
        <v>2005</v>
      </c>
      <c r="P75">
        <v>99</v>
      </c>
      <c r="Q75" t="s">
        <v>15</v>
      </c>
      <c r="R75" t="s">
        <v>56</v>
      </c>
    </row>
    <row r="76" spans="2:18" x14ac:dyDescent="0.25">
      <c r="C76" t="s">
        <v>474</v>
      </c>
      <c r="E76" s="1" t="s">
        <v>347</v>
      </c>
      <c r="F76" t="s">
        <v>348</v>
      </c>
      <c r="G76" t="s">
        <v>32</v>
      </c>
      <c r="H76" t="s">
        <v>479</v>
      </c>
      <c r="I76" t="s">
        <v>481</v>
      </c>
      <c r="J76">
        <v>1</v>
      </c>
      <c r="K76">
        <v>82647</v>
      </c>
      <c r="L76" t="s">
        <v>19</v>
      </c>
      <c r="M76" t="s">
        <v>42</v>
      </c>
      <c r="N76" t="s">
        <v>53</v>
      </c>
      <c r="O76">
        <v>1993</v>
      </c>
      <c r="P76">
        <v>100</v>
      </c>
      <c r="Q76" t="s">
        <v>15</v>
      </c>
      <c r="R76" t="s">
        <v>56</v>
      </c>
    </row>
    <row r="77" spans="2:18" x14ac:dyDescent="0.25">
      <c r="D77" t="s">
        <v>475</v>
      </c>
      <c r="E77" s="1" t="s">
        <v>349</v>
      </c>
      <c r="F77" t="s">
        <v>350</v>
      </c>
      <c r="G77" t="s">
        <v>61</v>
      </c>
      <c r="H77" t="s">
        <v>478</v>
      </c>
      <c r="I77" t="s">
        <v>4</v>
      </c>
      <c r="J77">
        <v>1</v>
      </c>
      <c r="K77">
        <v>4742</v>
      </c>
      <c r="L77" t="s">
        <v>19</v>
      </c>
      <c r="M77" t="s">
        <v>351</v>
      </c>
      <c r="N77" t="s">
        <v>21</v>
      </c>
      <c r="O77">
        <v>1947</v>
      </c>
      <c r="P77">
        <v>91</v>
      </c>
      <c r="Q77" t="s">
        <v>28</v>
      </c>
      <c r="R77" t="s">
        <v>35</v>
      </c>
    </row>
    <row r="78" spans="2:18" x14ac:dyDescent="0.25">
      <c r="C78" t="s">
        <v>474</v>
      </c>
      <c r="E78" s="1" t="s">
        <v>352</v>
      </c>
      <c r="F78" t="s">
        <v>63</v>
      </c>
      <c r="G78" t="s">
        <v>203</v>
      </c>
      <c r="H78" t="s">
        <v>478</v>
      </c>
      <c r="I78" t="s">
        <v>4</v>
      </c>
      <c r="J78">
        <v>1</v>
      </c>
      <c r="K78">
        <v>77053</v>
      </c>
      <c r="L78" t="s">
        <v>19</v>
      </c>
      <c r="M78" t="s">
        <v>58</v>
      </c>
      <c r="N78" t="s">
        <v>21</v>
      </c>
      <c r="O78">
        <v>1993</v>
      </c>
      <c r="P78">
        <v>100</v>
      </c>
      <c r="Q78" t="s">
        <v>15</v>
      </c>
      <c r="R78" t="s">
        <v>29</v>
      </c>
    </row>
    <row r="79" spans="2:18" x14ac:dyDescent="0.25">
      <c r="B79" t="s">
        <v>477</v>
      </c>
      <c r="E79" s="1" t="s">
        <v>353</v>
      </c>
      <c r="F79" t="s">
        <v>197</v>
      </c>
      <c r="G79" t="s">
        <v>168</v>
      </c>
      <c r="H79" t="s">
        <v>478</v>
      </c>
      <c r="I79" t="s">
        <v>4</v>
      </c>
      <c r="J79">
        <v>1</v>
      </c>
      <c r="K79">
        <v>37228</v>
      </c>
      <c r="L79" t="s">
        <v>84</v>
      </c>
      <c r="M79" t="s">
        <v>152</v>
      </c>
      <c r="N79" t="s">
        <v>21</v>
      </c>
      <c r="O79">
        <v>1970</v>
      </c>
      <c r="P79" t="s">
        <v>97</v>
      </c>
      <c r="Q79" t="s">
        <v>15</v>
      </c>
      <c r="R79" t="s">
        <v>29</v>
      </c>
    </row>
    <row r="80" spans="2:18" x14ac:dyDescent="0.25">
      <c r="D80" t="s">
        <v>475</v>
      </c>
      <c r="E80" s="1" t="s">
        <v>354</v>
      </c>
      <c r="F80" t="s">
        <v>355</v>
      </c>
      <c r="G80" t="s">
        <v>61</v>
      </c>
      <c r="I80" t="s">
        <v>484</v>
      </c>
      <c r="K80">
        <v>83169</v>
      </c>
      <c r="L80" t="s">
        <v>19</v>
      </c>
      <c r="M80" t="s">
        <v>317</v>
      </c>
      <c r="N80" t="s">
        <v>21</v>
      </c>
      <c r="O80">
        <v>1995</v>
      </c>
      <c r="P80" t="s">
        <v>236</v>
      </c>
      <c r="Q80" t="s">
        <v>15</v>
      </c>
      <c r="R80" t="s">
        <v>111</v>
      </c>
    </row>
    <row r="81" spans="2:18" x14ac:dyDescent="0.25">
      <c r="C81" t="s">
        <v>474</v>
      </c>
      <c r="E81" s="1" t="s">
        <v>356</v>
      </c>
      <c r="F81" t="s">
        <v>357</v>
      </c>
      <c r="G81" t="s">
        <v>225</v>
      </c>
      <c r="H81" t="s">
        <v>478</v>
      </c>
      <c r="I81" t="s">
        <v>4</v>
      </c>
      <c r="J81">
        <v>1</v>
      </c>
      <c r="K81">
        <v>112904</v>
      </c>
      <c r="L81" t="s">
        <v>19</v>
      </c>
      <c r="M81" t="s">
        <v>14</v>
      </c>
      <c r="N81" t="s">
        <v>358</v>
      </c>
      <c r="O81">
        <v>2007</v>
      </c>
      <c r="P81">
        <v>95</v>
      </c>
      <c r="Q81" t="s">
        <v>28</v>
      </c>
      <c r="R81" t="s">
        <v>44</v>
      </c>
    </row>
    <row r="82" spans="2:18" x14ac:dyDescent="0.25">
      <c r="D82" t="s">
        <v>475</v>
      </c>
      <c r="E82" s="1" t="s">
        <v>359</v>
      </c>
      <c r="F82" t="s">
        <v>360</v>
      </c>
      <c r="G82" t="s">
        <v>94</v>
      </c>
      <c r="H82" t="s">
        <v>478</v>
      </c>
      <c r="I82" t="s">
        <v>4</v>
      </c>
      <c r="J82">
        <v>1</v>
      </c>
      <c r="K82">
        <v>143057</v>
      </c>
      <c r="L82" t="s">
        <v>19</v>
      </c>
      <c r="M82" t="s">
        <v>20</v>
      </c>
      <c r="N82" t="s">
        <v>21</v>
      </c>
      <c r="O82">
        <v>2017</v>
      </c>
      <c r="P82">
        <v>100</v>
      </c>
      <c r="Q82" t="s">
        <v>15</v>
      </c>
      <c r="R82" t="s">
        <v>221</v>
      </c>
    </row>
    <row r="83" spans="2:18" x14ac:dyDescent="0.25">
      <c r="C83" t="s">
        <v>474</v>
      </c>
      <c r="E83" s="1" t="s">
        <v>361</v>
      </c>
      <c r="F83" t="s">
        <v>362</v>
      </c>
      <c r="G83" t="s">
        <v>75</v>
      </c>
      <c r="H83" t="s">
        <v>478</v>
      </c>
      <c r="I83" t="s">
        <v>4</v>
      </c>
      <c r="J83">
        <v>1</v>
      </c>
      <c r="K83">
        <v>76631</v>
      </c>
      <c r="L83" t="s">
        <v>19</v>
      </c>
      <c r="M83" t="s">
        <v>42</v>
      </c>
      <c r="N83" t="s">
        <v>21</v>
      </c>
      <c r="O83">
        <v>1992</v>
      </c>
      <c r="P83">
        <v>106</v>
      </c>
      <c r="Q83" t="s">
        <v>15</v>
      </c>
      <c r="R83" t="s">
        <v>363</v>
      </c>
    </row>
    <row r="84" spans="2:18" x14ac:dyDescent="0.25">
      <c r="B84" t="s">
        <v>477</v>
      </c>
      <c r="E84" s="1" t="s">
        <v>364</v>
      </c>
      <c r="F84" t="s">
        <v>93</v>
      </c>
      <c r="G84" t="s">
        <v>199</v>
      </c>
      <c r="H84" t="s">
        <v>478</v>
      </c>
      <c r="I84" t="s">
        <v>4</v>
      </c>
      <c r="J84">
        <v>1</v>
      </c>
      <c r="K84">
        <v>153434</v>
      </c>
      <c r="L84" t="s">
        <v>19</v>
      </c>
      <c r="M84" t="s">
        <v>20</v>
      </c>
      <c r="N84" t="s">
        <v>21</v>
      </c>
      <c r="O84">
        <v>2021</v>
      </c>
      <c r="P84" t="s">
        <v>296</v>
      </c>
      <c r="Q84" t="s">
        <v>15</v>
      </c>
      <c r="R84" t="s">
        <v>51</v>
      </c>
    </row>
    <row r="85" spans="2:18" x14ac:dyDescent="0.25">
      <c r="B85" t="s">
        <v>477</v>
      </c>
      <c r="E85" s="1" t="s">
        <v>365</v>
      </c>
      <c r="F85" t="s">
        <v>366</v>
      </c>
      <c r="G85" t="s">
        <v>271</v>
      </c>
      <c r="I85" t="s">
        <v>4</v>
      </c>
      <c r="K85">
        <v>90164</v>
      </c>
      <c r="L85" t="s">
        <v>81</v>
      </c>
      <c r="M85" t="s">
        <v>20</v>
      </c>
      <c r="N85" t="s">
        <v>367</v>
      </c>
      <c r="O85">
        <v>1999</v>
      </c>
      <c r="P85">
        <v>43</v>
      </c>
      <c r="Q85" t="s">
        <v>15</v>
      </c>
      <c r="R85" t="s">
        <v>44</v>
      </c>
    </row>
    <row r="86" spans="2:18" x14ac:dyDescent="0.25">
      <c r="C86" t="s">
        <v>474</v>
      </c>
      <c r="E86" s="1" t="s">
        <v>369</v>
      </c>
      <c r="F86" t="s">
        <v>370</v>
      </c>
      <c r="G86" t="s">
        <v>18</v>
      </c>
      <c r="H86" t="s">
        <v>478</v>
      </c>
      <c r="I86" t="s">
        <v>4</v>
      </c>
      <c r="J86">
        <v>1</v>
      </c>
      <c r="K86">
        <v>129783</v>
      </c>
      <c r="L86" t="s">
        <v>19</v>
      </c>
      <c r="M86" t="s">
        <v>89</v>
      </c>
      <c r="N86" t="s">
        <v>21</v>
      </c>
      <c r="O86">
        <v>2015</v>
      </c>
      <c r="P86">
        <v>84</v>
      </c>
      <c r="Q86" t="s">
        <v>15</v>
      </c>
      <c r="R86" t="s">
        <v>44</v>
      </c>
    </row>
    <row r="87" spans="2:18" x14ac:dyDescent="0.25">
      <c r="D87" t="s">
        <v>475</v>
      </c>
      <c r="E87" s="1" t="s">
        <v>371</v>
      </c>
      <c r="F87" t="s">
        <v>372</v>
      </c>
      <c r="G87" t="s">
        <v>18</v>
      </c>
      <c r="H87" t="s">
        <v>478</v>
      </c>
      <c r="I87" t="s">
        <v>4</v>
      </c>
      <c r="J87">
        <v>1</v>
      </c>
      <c r="K87">
        <v>22133</v>
      </c>
      <c r="L87" t="s">
        <v>19</v>
      </c>
      <c r="M87" t="s">
        <v>373</v>
      </c>
      <c r="N87" t="s">
        <v>21</v>
      </c>
      <c r="O87">
        <v>1959</v>
      </c>
      <c r="P87">
        <v>77</v>
      </c>
      <c r="Q87" t="s">
        <v>28</v>
      </c>
      <c r="R87" t="s">
        <v>35</v>
      </c>
    </row>
    <row r="88" spans="2:18" x14ac:dyDescent="0.25">
      <c r="B88" t="s">
        <v>477</v>
      </c>
      <c r="E88" s="1" t="s">
        <v>375</v>
      </c>
      <c r="F88" t="s">
        <v>376</v>
      </c>
      <c r="G88" t="s">
        <v>157</v>
      </c>
      <c r="H88" t="s">
        <v>478</v>
      </c>
      <c r="I88" t="s">
        <v>4</v>
      </c>
      <c r="J88">
        <v>1</v>
      </c>
      <c r="K88">
        <v>34143</v>
      </c>
      <c r="L88" t="s">
        <v>65</v>
      </c>
      <c r="M88" t="s">
        <v>89</v>
      </c>
      <c r="N88" t="s">
        <v>377</v>
      </c>
      <c r="O88">
        <v>1973</v>
      </c>
      <c r="P88">
        <v>73</v>
      </c>
      <c r="Q88" t="s">
        <v>15</v>
      </c>
      <c r="R88" t="s">
        <v>29</v>
      </c>
    </row>
    <row r="89" spans="2:18" x14ac:dyDescent="0.25">
      <c r="B89" t="s">
        <v>477</v>
      </c>
      <c r="E89" s="1" t="s">
        <v>380</v>
      </c>
      <c r="F89" t="s">
        <v>337</v>
      </c>
      <c r="G89" t="s">
        <v>250</v>
      </c>
      <c r="H89" t="s">
        <v>479</v>
      </c>
      <c r="I89" t="s">
        <v>481</v>
      </c>
      <c r="J89">
        <v>1</v>
      </c>
      <c r="K89">
        <v>122871</v>
      </c>
      <c r="L89" t="s">
        <v>84</v>
      </c>
      <c r="M89" t="s">
        <v>89</v>
      </c>
      <c r="N89" t="s">
        <v>59</v>
      </c>
      <c r="O89">
        <v>2008</v>
      </c>
      <c r="P89">
        <v>103</v>
      </c>
      <c r="Q89" t="s">
        <v>15</v>
      </c>
      <c r="R89" t="s">
        <v>44</v>
      </c>
    </row>
    <row r="90" spans="2:18" x14ac:dyDescent="0.25">
      <c r="C90" t="s">
        <v>474</v>
      </c>
      <c r="E90" s="1" t="s">
        <v>381</v>
      </c>
      <c r="F90" t="s">
        <v>283</v>
      </c>
      <c r="G90" t="s">
        <v>96</v>
      </c>
      <c r="H90" t="s">
        <v>479</v>
      </c>
      <c r="I90" t="s">
        <v>481</v>
      </c>
      <c r="J90">
        <v>1</v>
      </c>
      <c r="K90">
        <v>145263</v>
      </c>
      <c r="L90" t="s">
        <v>19</v>
      </c>
      <c r="M90" t="s">
        <v>54</v>
      </c>
      <c r="N90" t="s">
        <v>53</v>
      </c>
      <c r="O90">
        <v>2016</v>
      </c>
      <c r="P90" t="s">
        <v>343</v>
      </c>
      <c r="Q90" t="s">
        <v>15</v>
      </c>
      <c r="R90" t="s">
        <v>23</v>
      </c>
    </row>
    <row r="91" spans="2:18" x14ac:dyDescent="0.25">
      <c r="D91" t="s">
        <v>475</v>
      </c>
      <c r="E91" s="1" t="s">
        <v>383</v>
      </c>
      <c r="F91" t="s">
        <v>384</v>
      </c>
      <c r="G91" t="s">
        <v>40</v>
      </c>
      <c r="H91" t="s">
        <v>57</v>
      </c>
      <c r="I91" t="s">
        <v>57</v>
      </c>
      <c r="J91">
        <v>1</v>
      </c>
      <c r="K91" t="s">
        <v>385</v>
      </c>
      <c r="L91" t="s">
        <v>19</v>
      </c>
      <c r="M91" t="s">
        <v>386</v>
      </c>
      <c r="N91" t="s">
        <v>41</v>
      </c>
      <c r="O91" t="s">
        <v>387</v>
      </c>
      <c r="P91" t="s">
        <v>388</v>
      </c>
      <c r="Q91" t="s">
        <v>368</v>
      </c>
      <c r="R91" t="s">
        <v>56</v>
      </c>
    </row>
    <row r="92" spans="2:18" x14ac:dyDescent="0.25">
      <c r="C92" t="s">
        <v>474</v>
      </c>
      <c r="E92" s="1" t="s">
        <v>389</v>
      </c>
      <c r="F92" t="s">
        <v>390</v>
      </c>
      <c r="G92" t="s">
        <v>61</v>
      </c>
      <c r="H92" t="s">
        <v>478</v>
      </c>
      <c r="I92" t="s">
        <v>4</v>
      </c>
      <c r="J92">
        <v>1</v>
      </c>
      <c r="K92">
        <v>5526</v>
      </c>
      <c r="L92" t="s">
        <v>19</v>
      </c>
      <c r="M92" t="s">
        <v>391</v>
      </c>
      <c r="N92" t="s">
        <v>392</v>
      </c>
      <c r="O92">
        <v>1947</v>
      </c>
      <c r="P92">
        <v>105</v>
      </c>
      <c r="Q92" t="s">
        <v>28</v>
      </c>
      <c r="R92" t="s">
        <v>35</v>
      </c>
    </row>
    <row r="93" spans="2:18" x14ac:dyDescent="0.25">
      <c r="D93" t="s">
        <v>475</v>
      </c>
      <c r="E93" s="1" t="s">
        <v>393</v>
      </c>
      <c r="F93" t="s">
        <v>141</v>
      </c>
      <c r="G93" t="s">
        <v>382</v>
      </c>
      <c r="H93" t="s">
        <v>478</v>
      </c>
      <c r="I93" t="s">
        <v>4</v>
      </c>
      <c r="J93">
        <v>1</v>
      </c>
      <c r="K93">
        <v>35471</v>
      </c>
      <c r="L93" t="s">
        <v>19</v>
      </c>
      <c r="M93" t="s">
        <v>391</v>
      </c>
      <c r="N93" t="s">
        <v>394</v>
      </c>
      <c r="O93">
        <v>1969</v>
      </c>
      <c r="P93">
        <v>116</v>
      </c>
      <c r="Q93" t="s">
        <v>15</v>
      </c>
      <c r="R93" t="s">
        <v>164</v>
      </c>
    </row>
    <row r="94" spans="2:18" x14ac:dyDescent="0.25">
      <c r="D94" t="s">
        <v>475</v>
      </c>
      <c r="E94" s="1" t="s">
        <v>396</v>
      </c>
      <c r="F94" t="s">
        <v>397</v>
      </c>
      <c r="G94" t="s">
        <v>80</v>
      </c>
      <c r="H94" t="s">
        <v>479</v>
      </c>
      <c r="I94" t="s">
        <v>485</v>
      </c>
      <c r="J94">
        <v>1</v>
      </c>
      <c r="K94">
        <v>148323</v>
      </c>
      <c r="L94" t="s">
        <v>395</v>
      </c>
      <c r="M94" t="s">
        <v>54</v>
      </c>
      <c r="N94" t="s">
        <v>53</v>
      </c>
      <c r="O94">
        <v>2018</v>
      </c>
      <c r="P94" t="s">
        <v>398</v>
      </c>
      <c r="Q94" t="s">
        <v>15</v>
      </c>
      <c r="R94" t="s">
        <v>56</v>
      </c>
    </row>
    <row r="95" spans="2:18" x14ac:dyDescent="0.25">
      <c r="C95" t="s">
        <v>474</v>
      </c>
      <c r="E95" s="1" t="s">
        <v>399</v>
      </c>
      <c r="F95" t="s">
        <v>400</v>
      </c>
      <c r="G95" t="s">
        <v>100</v>
      </c>
      <c r="H95" t="s">
        <v>478</v>
      </c>
      <c r="I95" t="s">
        <v>4</v>
      </c>
      <c r="J95">
        <v>1</v>
      </c>
      <c r="K95">
        <v>86063</v>
      </c>
      <c r="L95" t="s">
        <v>19</v>
      </c>
      <c r="M95" t="s">
        <v>70</v>
      </c>
      <c r="N95" t="s">
        <v>21</v>
      </c>
      <c r="O95">
        <v>1996</v>
      </c>
      <c r="P95">
        <v>102</v>
      </c>
      <c r="Q95" t="s">
        <v>15</v>
      </c>
      <c r="R95" t="s">
        <v>29</v>
      </c>
    </row>
    <row r="96" spans="2:18" x14ac:dyDescent="0.25">
      <c r="C96" t="s">
        <v>474</v>
      </c>
      <c r="E96" s="1" t="s">
        <v>401</v>
      </c>
      <c r="F96" t="s">
        <v>402</v>
      </c>
      <c r="G96" t="s">
        <v>148</v>
      </c>
      <c r="I96" t="s">
        <v>4</v>
      </c>
      <c r="K96">
        <v>153409</v>
      </c>
      <c r="L96" t="s">
        <v>19</v>
      </c>
      <c r="M96" t="s">
        <v>20</v>
      </c>
      <c r="N96" t="s">
        <v>158</v>
      </c>
      <c r="O96">
        <v>2020</v>
      </c>
      <c r="P96" t="s">
        <v>104</v>
      </c>
      <c r="Q96" t="s">
        <v>15</v>
      </c>
      <c r="R96" t="s">
        <v>23</v>
      </c>
    </row>
    <row r="97" spans="2:18" x14ac:dyDescent="0.25">
      <c r="B97" t="s">
        <v>477</v>
      </c>
      <c r="E97" s="1" t="s">
        <v>403</v>
      </c>
      <c r="F97" t="s">
        <v>404</v>
      </c>
      <c r="G97" t="s">
        <v>157</v>
      </c>
      <c r="H97" t="s">
        <v>478</v>
      </c>
      <c r="I97" t="s">
        <v>4</v>
      </c>
      <c r="J97">
        <v>1</v>
      </c>
      <c r="K97">
        <v>46790</v>
      </c>
      <c r="L97" t="s">
        <v>84</v>
      </c>
      <c r="M97" t="s">
        <v>89</v>
      </c>
      <c r="N97" t="s">
        <v>21</v>
      </c>
      <c r="O97">
        <v>1979</v>
      </c>
      <c r="P97">
        <v>80</v>
      </c>
      <c r="Q97" t="s">
        <v>15</v>
      </c>
      <c r="R97" t="s">
        <v>29</v>
      </c>
    </row>
    <row r="98" spans="2:18" x14ac:dyDescent="0.25">
      <c r="B98" t="s">
        <v>477</v>
      </c>
      <c r="E98" s="1" t="s">
        <v>405</v>
      </c>
      <c r="F98" t="s">
        <v>406</v>
      </c>
      <c r="G98" t="s">
        <v>407</v>
      </c>
      <c r="H98" t="s">
        <v>478</v>
      </c>
      <c r="I98" t="s">
        <v>4</v>
      </c>
      <c r="J98">
        <v>1</v>
      </c>
      <c r="K98">
        <v>56059</v>
      </c>
      <c r="L98" t="s">
        <v>19</v>
      </c>
      <c r="M98" t="s">
        <v>42</v>
      </c>
      <c r="N98" t="s">
        <v>21</v>
      </c>
      <c r="O98">
        <v>1983</v>
      </c>
      <c r="P98" t="s">
        <v>72</v>
      </c>
      <c r="Q98" t="s">
        <v>15</v>
      </c>
      <c r="R98" t="s">
        <v>29</v>
      </c>
    </row>
    <row r="99" spans="2:18" x14ac:dyDescent="0.25">
      <c r="B99" t="s">
        <v>477</v>
      </c>
      <c r="C99" t="s">
        <v>474</v>
      </c>
      <c r="E99" s="1" t="s">
        <v>408</v>
      </c>
      <c r="F99" t="s">
        <v>409</v>
      </c>
      <c r="G99" t="s">
        <v>18</v>
      </c>
      <c r="H99" t="s">
        <v>478</v>
      </c>
      <c r="I99" t="s">
        <v>4</v>
      </c>
      <c r="J99">
        <v>1</v>
      </c>
      <c r="K99">
        <v>119014</v>
      </c>
      <c r="L99" t="s">
        <v>19</v>
      </c>
      <c r="M99" t="s">
        <v>70</v>
      </c>
      <c r="N99" t="s">
        <v>191</v>
      </c>
      <c r="O99">
        <v>2009</v>
      </c>
      <c r="P99">
        <v>85</v>
      </c>
      <c r="Q99" t="s">
        <v>15</v>
      </c>
      <c r="R99" t="s">
        <v>51</v>
      </c>
    </row>
    <row r="100" spans="2:18" x14ac:dyDescent="0.25">
      <c r="B100" t="s">
        <v>477</v>
      </c>
      <c r="E100" s="1" t="s">
        <v>410</v>
      </c>
      <c r="F100" t="s">
        <v>379</v>
      </c>
      <c r="G100" t="s">
        <v>190</v>
      </c>
      <c r="H100" t="s">
        <v>478</v>
      </c>
      <c r="I100" t="s">
        <v>4</v>
      </c>
      <c r="J100">
        <v>1</v>
      </c>
      <c r="K100">
        <v>43474</v>
      </c>
      <c r="L100" t="s">
        <v>19</v>
      </c>
      <c r="M100" t="s">
        <v>42</v>
      </c>
      <c r="N100" t="s">
        <v>21</v>
      </c>
      <c r="O100">
        <v>1975</v>
      </c>
      <c r="P100" t="s">
        <v>161</v>
      </c>
      <c r="Q100" t="s">
        <v>15</v>
      </c>
      <c r="R100" t="s">
        <v>56</v>
      </c>
    </row>
    <row r="101" spans="2:18" x14ac:dyDescent="0.25">
      <c r="D101" t="s">
        <v>475</v>
      </c>
      <c r="E101" s="1" t="s">
        <v>411</v>
      </c>
      <c r="F101" t="s">
        <v>167</v>
      </c>
      <c r="G101" t="s">
        <v>168</v>
      </c>
      <c r="H101" t="s">
        <v>478</v>
      </c>
      <c r="I101" t="s">
        <v>4</v>
      </c>
      <c r="J101">
        <v>1</v>
      </c>
      <c r="K101">
        <v>60033</v>
      </c>
      <c r="L101" t="s">
        <v>19</v>
      </c>
      <c r="M101" t="s">
        <v>20</v>
      </c>
      <c r="N101" t="s">
        <v>21</v>
      </c>
      <c r="O101">
        <v>1985</v>
      </c>
      <c r="P101" t="s">
        <v>161</v>
      </c>
      <c r="Q101" t="s">
        <v>15</v>
      </c>
      <c r="R101" t="s">
        <v>35</v>
      </c>
    </row>
    <row r="102" spans="2:18" x14ac:dyDescent="0.25">
      <c r="B102" t="s">
        <v>477</v>
      </c>
      <c r="E102" s="1" t="s">
        <v>412</v>
      </c>
      <c r="F102" t="s">
        <v>413</v>
      </c>
      <c r="G102" t="s">
        <v>225</v>
      </c>
      <c r="H102" t="s">
        <v>478</v>
      </c>
      <c r="K102">
        <v>141911</v>
      </c>
      <c r="L102" t="s">
        <v>84</v>
      </c>
      <c r="M102" t="s">
        <v>89</v>
      </c>
      <c r="N102" t="s">
        <v>102</v>
      </c>
      <c r="O102">
        <v>2015</v>
      </c>
      <c r="P102">
        <v>85</v>
      </c>
      <c r="Q102" t="s">
        <v>15</v>
      </c>
      <c r="R102" t="s">
        <v>44</v>
      </c>
    </row>
    <row r="103" spans="2:18" x14ac:dyDescent="0.25">
      <c r="D103" t="s">
        <v>475</v>
      </c>
      <c r="E103" s="1" t="s">
        <v>414</v>
      </c>
      <c r="F103" t="s">
        <v>415</v>
      </c>
      <c r="G103" t="s">
        <v>66</v>
      </c>
      <c r="H103" t="s">
        <v>478</v>
      </c>
      <c r="I103" t="s">
        <v>4</v>
      </c>
      <c r="J103">
        <v>1</v>
      </c>
      <c r="K103">
        <v>142463</v>
      </c>
      <c r="L103" t="s">
        <v>202</v>
      </c>
      <c r="M103" t="s">
        <v>138</v>
      </c>
      <c r="N103" t="s">
        <v>21</v>
      </c>
      <c r="O103">
        <v>2018</v>
      </c>
      <c r="P103" t="s">
        <v>416</v>
      </c>
      <c r="Q103" t="s">
        <v>15</v>
      </c>
      <c r="R103" t="s">
        <v>77</v>
      </c>
    </row>
    <row r="104" spans="2:18" x14ac:dyDescent="0.25">
      <c r="C104" t="s">
        <v>474</v>
      </c>
      <c r="E104" s="1" t="s">
        <v>417</v>
      </c>
      <c r="F104" t="s">
        <v>418</v>
      </c>
      <c r="G104" t="s">
        <v>419</v>
      </c>
      <c r="H104" t="s">
        <v>479</v>
      </c>
      <c r="I104" t="s">
        <v>481</v>
      </c>
      <c r="J104">
        <v>1</v>
      </c>
      <c r="K104">
        <v>138478</v>
      </c>
      <c r="L104" t="s">
        <v>19</v>
      </c>
      <c r="M104" t="s">
        <v>58</v>
      </c>
      <c r="N104" t="s">
        <v>21</v>
      </c>
      <c r="O104">
        <v>2015</v>
      </c>
      <c r="P104" t="s">
        <v>293</v>
      </c>
      <c r="Q104" t="s">
        <v>15</v>
      </c>
      <c r="R104" t="s">
        <v>51</v>
      </c>
    </row>
    <row r="105" spans="2:18" x14ac:dyDescent="0.25">
      <c r="C105" t="s">
        <v>474</v>
      </c>
      <c r="E105" s="1" t="s">
        <v>420</v>
      </c>
      <c r="F105" t="s">
        <v>421</v>
      </c>
      <c r="G105" t="s">
        <v>114</v>
      </c>
      <c r="H105" t="s">
        <v>478</v>
      </c>
      <c r="I105" t="s">
        <v>4</v>
      </c>
      <c r="J105">
        <v>1</v>
      </c>
      <c r="K105">
        <v>142859</v>
      </c>
      <c r="L105" t="s">
        <v>19</v>
      </c>
      <c r="M105" t="s">
        <v>58</v>
      </c>
      <c r="N105" t="s">
        <v>21</v>
      </c>
      <c r="O105">
        <v>2016</v>
      </c>
      <c r="P105">
        <v>83</v>
      </c>
      <c r="Q105" t="s">
        <v>15</v>
      </c>
      <c r="R105" t="s">
        <v>51</v>
      </c>
    </row>
    <row r="106" spans="2:18" x14ac:dyDescent="0.25">
      <c r="B106" t="s">
        <v>477</v>
      </c>
      <c r="E106" s="1" t="s">
        <v>422</v>
      </c>
      <c r="F106" t="s">
        <v>423</v>
      </c>
      <c r="G106" t="s">
        <v>52</v>
      </c>
      <c r="H106" t="s">
        <v>478</v>
      </c>
      <c r="I106" t="s">
        <v>4</v>
      </c>
      <c r="J106">
        <f>IF(AND(Tableau3[[#This Row],[AD ]]="oui",Tableau3[[#This Row],[SME]]="oui"),1,0)</f>
        <v>0</v>
      </c>
      <c r="K106">
        <v>102945</v>
      </c>
      <c r="L106" t="s">
        <v>19</v>
      </c>
      <c r="M106" t="s">
        <v>42</v>
      </c>
      <c r="N106" t="s">
        <v>424</v>
      </c>
      <c r="O106">
        <v>2002</v>
      </c>
      <c r="P106" t="s">
        <v>97</v>
      </c>
      <c r="Q106" t="s">
        <v>15</v>
      </c>
      <c r="R106" t="s">
        <v>425</v>
      </c>
    </row>
    <row r="107" spans="2:18" x14ac:dyDescent="0.25">
      <c r="B107" t="s">
        <v>477</v>
      </c>
      <c r="C107" t="s">
        <v>474</v>
      </c>
      <c r="E107" s="1" t="s">
        <v>426</v>
      </c>
      <c r="F107" t="s">
        <v>427</v>
      </c>
      <c r="G107" t="s">
        <v>13</v>
      </c>
      <c r="H107" t="s">
        <v>478</v>
      </c>
      <c r="I107" t="s">
        <v>4</v>
      </c>
      <c r="J107">
        <v>1</v>
      </c>
      <c r="K107">
        <v>108270</v>
      </c>
      <c r="L107" t="s">
        <v>19</v>
      </c>
      <c r="M107" t="s">
        <v>14</v>
      </c>
      <c r="N107" t="s">
        <v>21</v>
      </c>
      <c r="O107">
        <v>2011</v>
      </c>
      <c r="P107" t="s">
        <v>428</v>
      </c>
      <c r="Q107" t="s">
        <v>15</v>
      </c>
      <c r="R107" t="s">
        <v>29</v>
      </c>
    </row>
    <row r="108" spans="2:18" x14ac:dyDescent="0.25">
      <c r="C108" t="s">
        <v>474</v>
      </c>
      <c r="E108" s="1" t="s">
        <v>429</v>
      </c>
      <c r="F108" t="s">
        <v>430</v>
      </c>
      <c r="G108" t="s">
        <v>18</v>
      </c>
      <c r="H108" t="s">
        <v>478</v>
      </c>
      <c r="K108">
        <v>16028</v>
      </c>
      <c r="L108" t="s">
        <v>19</v>
      </c>
      <c r="M108" t="s">
        <v>431</v>
      </c>
      <c r="N108" t="s">
        <v>53</v>
      </c>
      <c r="O108">
        <v>1936</v>
      </c>
      <c r="P108">
        <v>89</v>
      </c>
      <c r="Q108" t="s">
        <v>28</v>
      </c>
      <c r="R108" t="s">
        <v>29</v>
      </c>
    </row>
    <row r="109" spans="2:18" x14ac:dyDescent="0.25">
      <c r="B109" t="s">
        <v>477</v>
      </c>
      <c r="C109" t="s">
        <v>474</v>
      </c>
      <c r="E109" s="1" t="s">
        <v>433</v>
      </c>
      <c r="F109" t="s">
        <v>93</v>
      </c>
      <c r="G109" t="s">
        <v>94</v>
      </c>
      <c r="H109" t="s">
        <v>478</v>
      </c>
      <c r="I109" t="s">
        <v>4</v>
      </c>
      <c r="J109">
        <v>1</v>
      </c>
      <c r="K109" t="s">
        <v>434</v>
      </c>
      <c r="L109" t="s">
        <v>19</v>
      </c>
      <c r="M109" t="s">
        <v>20</v>
      </c>
      <c r="N109" t="s">
        <v>21</v>
      </c>
      <c r="O109">
        <v>2011</v>
      </c>
      <c r="P109">
        <v>84</v>
      </c>
      <c r="Q109" t="s">
        <v>15</v>
      </c>
      <c r="R109" t="s">
        <v>435</v>
      </c>
    </row>
    <row r="110" spans="2:18" x14ac:dyDescent="0.25">
      <c r="B110" t="s">
        <v>477</v>
      </c>
      <c r="C110" t="s">
        <v>474</v>
      </c>
      <c r="D110" t="s">
        <v>475</v>
      </c>
      <c r="E110" s="1" t="s">
        <v>436</v>
      </c>
      <c r="F110" t="s">
        <v>437</v>
      </c>
      <c r="G110" t="s">
        <v>250</v>
      </c>
      <c r="H110" t="s">
        <v>478</v>
      </c>
      <c r="K110">
        <v>139410</v>
      </c>
      <c r="L110" t="s">
        <v>19</v>
      </c>
      <c r="M110" t="s">
        <v>14</v>
      </c>
      <c r="N110" t="s">
        <v>41</v>
      </c>
      <c r="O110">
        <v>2016</v>
      </c>
      <c r="P110">
        <v>80</v>
      </c>
      <c r="Q110" t="s">
        <v>15</v>
      </c>
      <c r="R110" t="s">
        <v>435</v>
      </c>
    </row>
    <row r="111" spans="2:18" x14ac:dyDescent="0.25">
      <c r="B111" t="s">
        <v>477</v>
      </c>
      <c r="D111" t="s">
        <v>475</v>
      </c>
      <c r="E111" s="1" t="s">
        <v>438</v>
      </c>
      <c r="F111" t="s">
        <v>133</v>
      </c>
      <c r="G111" t="s">
        <v>18</v>
      </c>
      <c r="H111" t="s">
        <v>478</v>
      </c>
      <c r="I111" t="s">
        <v>4</v>
      </c>
      <c r="J111">
        <v>1</v>
      </c>
      <c r="K111">
        <v>127017</v>
      </c>
      <c r="L111" t="s">
        <v>81</v>
      </c>
      <c r="M111" t="s">
        <v>89</v>
      </c>
      <c r="N111" t="s">
        <v>439</v>
      </c>
      <c r="O111">
        <v>2016</v>
      </c>
      <c r="P111">
        <v>81</v>
      </c>
      <c r="Q111" t="s">
        <v>15</v>
      </c>
      <c r="R111" t="s">
        <v>44</v>
      </c>
    </row>
    <row r="112" spans="2:18" x14ac:dyDescent="0.25">
      <c r="D112" t="s">
        <v>475</v>
      </c>
      <c r="E112" s="1" t="s">
        <v>440</v>
      </c>
      <c r="F112" t="s">
        <v>441</v>
      </c>
      <c r="G112" t="s">
        <v>13</v>
      </c>
      <c r="H112" t="s">
        <v>478</v>
      </c>
      <c r="I112" t="s">
        <v>4</v>
      </c>
      <c r="J112">
        <v>1</v>
      </c>
      <c r="K112">
        <v>121662</v>
      </c>
      <c r="L112" t="s">
        <v>19</v>
      </c>
      <c r="M112" t="s">
        <v>14</v>
      </c>
      <c r="N112" t="s">
        <v>21</v>
      </c>
      <c r="O112">
        <v>2021</v>
      </c>
      <c r="P112" t="s">
        <v>432</v>
      </c>
      <c r="Q112" t="s">
        <v>15</v>
      </c>
      <c r="R112" t="s">
        <v>442</v>
      </c>
    </row>
    <row r="113" spans="1:18" x14ac:dyDescent="0.25">
      <c r="C113" t="s">
        <v>474</v>
      </c>
      <c r="E113" s="1" t="s">
        <v>443</v>
      </c>
      <c r="F113" t="s">
        <v>444</v>
      </c>
      <c r="G113" t="s">
        <v>75</v>
      </c>
      <c r="H113" t="s">
        <v>478</v>
      </c>
      <c r="I113" t="s">
        <v>4</v>
      </c>
      <c r="J113">
        <v>1</v>
      </c>
      <c r="K113">
        <v>18104</v>
      </c>
      <c r="L113" t="s">
        <v>19</v>
      </c>
      <c r="M113" t="s">
        <v>42</v>
      </c>
      <c r="N113" t="s">
        <v>306</v>
      </c>
      <c r="O113">
        <v>1956</v>
      </c>
      <c r="P113">
        <v>86</v>
      </c>
      <c r="Q113" t="s">
        <v>28</v>
      </c>
      <c r="R113" t="s">
        <v>35</v>
      </c>
    </row>
    <row r="114" spans="1:18" x14ac:dyDescent="0.25">
      <c r="B114" t="s">
        <v>477</v>
      </c>
      <c r="E114" s="1" t="s">
        <v>445</v>
      </c>
      <c r="F114" t="s">
        <v>446</v>
      </c>
      <c r="G114" t="s">
        <v>13</v>
      </c>
      <c r="H114" t="s">
        <v>478</v>
      </c>
      <c r="I114" t="s">
        <v>4</v>
      </c>
      <c r="J114">
        <v>1</v>
      </c>
      <c r="K114">
        <v>109261</v>
      </c>
      <c r="L114" t="s">
        <v>81</v>
      </c>
      <c r="M114" t="s">
        <v>89</v>
      </c>
      <c r="N114" t="s">
        <v>21</v>
      </c>
      <c r="O114">
        <v>2006</v>
      </c>
      <c r="P114" t="s">
        <v>69</v>
      </c>
      <c r="Q114" t="s">
        <v>15</v>
      </c>
      <c r="R114" t="s">
        <v>44</v>
      </c>
    </row>
    <row r="115" spans="1:18" x14ac:dyDescent="0.25">
      <c r="B115" t="s">
        <v>477</v>
      </c>
      <c r="E115" s="1" t="s">
        <v>447</v>
      </c>
      <c r="F115" t="s">
        <v>302</v>
      </c>
      <c r="G115" t="s">
        <v>32</v>
      </c>
      <c r="H115" t="s">
        <v>478</v>
      </c>
      <c r="I115" t="s">
        <v>4</v>
      </c>
      <c r="J115">
        <v>1</v>
      </c>
      <c r="K115">
        <v>11746</v>
      </c>
      <c r="L115" t="s">
        <v>84</v>
      </c>
      <c r="M115" t="s">
        <v>70</v>
      </c>
      <c r="N115" t="s">
        <v>21</v>
      </c>
      <c r="O115">
        <v>1953</v>
      </c>
      <c r="P115">
        <v>119</v>
      </c>
      <c r="Q115" t="s">
        <v>28</v>
      </c>
      <c r="R115" t="s">
        <v>448</v>
      </c>
    </row>
    <row r="116" spans="1:18" x14ac:dyDescent="0.25">
      <c r="B116" t="s">
        <v>477</v>
      </c>
      <c r="E116" s="1" t="s">
        <v>449</v>
      </c>
      <c r="F116" t="s">
        <v>450</v>
      </c>
      <c r="G116" t="s">
        <v>120</v>
      </c>
      <c r="H116" t="s">
        <v>478</v>
      </c>
      <c r="I116" t="s">
        <v>4</v>
      </c>
      <c r="J116">
        <v>1</v>
      </c>
      <c r="K116">
        <v>142906</v>
      </c>
      <c r="L116" t="s">
        <v>19</v>
      </c>
      <c r="M116" t="s">
        <v>58</v>
      </c>
      <c r="N116" t="s">
        <v>21</v>
      </c>
      <c r="O116">
        <v>2017</v>
      </c>
      <c r="P116">
        <v>90</v>
      </c>
      <c r="Q116" t="s">
        <v>15</v>
      </c>
      <c r="R116" t="s">
        <v>221</v>
      </c>
    </row>
    <row r="117" spans="1:18" x14ac:dyDescent="0.25">
      <c r="C117" t="s">
        <v>474</v>
      </c>
      <c r="E117" s="1" t="s">
        <v>451</v>
      </c>
      <c r="F117" t="s">
        <v>452</v>
      </c>
      <c r="G117" t="s">
        <v>94</v>
      </c>
      <c r="H117" t="s">
        <v>478</v>
      </c>
      <c r="I117" t="s">
        <v>4</v>
      </c>
      <c r="J117">
        <v>1</v>
      </c>
      <c r="K117">
        <v>119476</v>
      </c>
      <c r="L117" t="s">
        <v>19</v>
      </c>
      <c r="M117" t="s">
        <v>20</v>
      </c>
      <c r="N117" t="s">
        <v>21</v>
      </c>
      <c r="O117">
        <v>2013</v>
      </c>
      <c r="P117">
        <v>84</v>
      </c>
      <c r="Q117" t="s">
        <v>15</v>
      </c>
      <c r="R117" t="s">
        <v>221</v>
      </c>
    </row>
    <row r="118" spans="1:18" x14ac:dyDescent="0.25">
      <c r="B118" t="s">
        <v>477</v>
      </c>
      <c r="E118" s="1" t="s">
        <v>453</v>
      </c>
      <c r="F118" t="s">
        <v>454</v>
      </c>
      <c r="G118" t="s">
        <v>13</v>
      </c>
      <c r="H118" t="s">
        <v>478</v>
      </c>
      <c r="I118" t="s">
        <v>4</v>
      </c>
      <c r="J118">
        <v>1</v>
      </c>
      <c r="K118">
        <v>113566</v>
      </c>
      <c r="L118" t="s">
        <v>81</v>
      </c>
      <c r="M118" t="s">
        <v>89</v>
      </c>
      <c r="N118" t="s">
        <v>455</v>
      </c>
      <c r="O118">
        <v>2010</v>
      </c>
      <c r="P118" t="s">
        <v>50</v>
      </c>
      <c r="Q118" t="s">
        <v>15</v>
      </c>
      <c r="R118" t="s">
        <v>44</v>
      </c>
    </row>
    <row r="119" spans="1:18" x14ac:dyDescent="0.25">
      <c r="B119" t="s">
        <v>477</v>
      </c>
      <c r="C119" t="s">
        <v>474</v>
      </c>
      <c r="E119" s="1" t="s">
        <v>456</v>
      </c>
      <c r="F119" t="s">
        <v>457</v>
      </c>
      <c r="G119" t="s">
        <v>382</v>
      </c>
      <c r="H119" t="s">
        <v>479</v>
      </c>
      <c r="I119" t="s">
        <v>481</v>
      </c>
      <c r="J119">
        <v>1</v>
      </c>
      <c r="K119">
        <v>8661</v>
      </c>
      <c r="L119" t="s">
        <v>19</v>
      </c>
      <c r="M119" t="s">
        <v>20</v>
      </c>
      <c r="N119" t="s">
        <v>71</v>
      </c>
      <c r="O119">
        <v>1949</v>
      </c>
      <c r="P119">
        <v>93</v>
      </c>
      <c r="Q119" t="s">
        <v>28</v>
      </c>
      <c r="R119" t="s">
        <v>29</v>
      </c>
    </row>
    <row r="120" spans="1:18" x14ac:dyDescent="0.25">
      <c r="B120" t="s">
        <v>477</v>
      </c>
      <c r="E120" s="1" t="s">
        <v>458</v>
      </c>
      <c r="F120" t="s">
        <v>459</v>
      </c>
      <c r="G120" t="s">
        <v>13</v>
      </c>
      <c r="I120" t="s">
        <v>4</v>
      </c>
      <c r="K120" t="s">
        <v>460</v>
      </c>
      <c r="L120" t="s">
        <v>19</v>
      </c>
      <c r="M120" t="s">
        <v>14</v>
      </c>
      <c r="N120" t="s">
        <v>158</v>
      </c>
      <c r="O120" t="s">
        <v>461</v>
      </c>
      <c r="P120" t="s">
        <v>462</v>
      </c>
      <c r="Q120" t="s">
        <v>15</v>
      </c>
      <c r="R120" t="s">
        <v>374</v>
      </c>
    </row>
    <row r="121" spans="1:18" x14ac:dyDescent="0.25">
      <c r="C121" t="s">
        <v>474</v>
      </c>
      <c r="E121" s="1" t="s">
        <v>463</v>
      </c>
      <c r="F121" t="s">
        <v>464</v>
      </c>
      <c r="G121" t="s">
        <v>378</v>
      </c>
      <c r="H121" t="s">
        <v>478</v>
      </c>
      <c r="I121" t="s">
        <v>4</v>
      </c>
      <c r="J121">
        <v>1</v>
      </c>
      <c r="K121">
        <v>144721</v>
      </c>
      <c r="L121" t="s">
        <v>19</v>
      </c>
      <c r="M121" t="s">
        <v>229</v>
      </c>
      <c r="N121" t="s">
        <v>465</v>
      </c>
      <c r="O121">
        <v>2019</v>
      </c>
      <c r="P121" t="s">
        <v>293</v>
      </c>
      <c r="Q121" t="s">
        <v>15</v>
      </c>
      <c r="R121" t="s">
        <v>466</v>
      </c>
    </row>
    <row r="122" spans="1:18" x14ac:dyDescent="0.25">
      <c r="D122" t="s">
        <v>475</v>
      </c>
      <c r="E122" s="1" t="s">
        <v>467</v>
      </c>
      <c r="F122" t="s">
        <v>468</v>
      </c>
      <c r="G122" t="s">
        <v>32</v>
      </c>
      <c r="H122" t="s">
        <v>478</v>
      </c>
      <c r="I122" t="s">
        <v>4</v>
      </c>
      <c r="J122">
        <v>1</v>
      </c>
      <c r="K122">
        <v>87483</v>
      </c>
      <c r="L122" t="s">
        <v>19</v>
      </c>
      <c r="M122" t="s">
        <v>20</v>
      </c>
      <c r="N122" t="s">
        <v>21</v>
      </c>
      <c r="O122">
        <v>1996</v>
      </c>
      <c r="P122" t="s">
        <v>97</v>
      </c>
      <c r="Q122" t="s">
        <v>15</v>
      </c>
      <c r="R122" t="s">
        <v>111</v>
      </c>
    </row>
    <row r="123" spans="1:18" x14ac:dyDescent="0.25">
      <c r="D123" t="s">
        <v>475</v>
      </c>
      <c r="E123" s="1" t="s">
        <v>469</v>
      </c>
      <c r="F123" t="s">
        <v>470</v>
      </c>
      <c r="G123" t="s">
        <v>75</v>
      </c>
      <c r="H123" t="s">
        <v>478</v>
      </c>
      <c r="I123" t="s">
        <v>4</v>
      </c>
      <c r="J123">
        <v>1</v>
      </c>
      <c r="K123">
        <v>21647</v>
      </c>
      <c r="L123" t="s">
        <v>202</v>
      </c>
      <c r="M123" t="s">
        <v>471</v>
      </c>
      <c r="N123" t="s">
        <v>306</v>
      </c>
      <c r="O123">
        <v>1960</v>
      </c>
      <c r="P123">
        <v>88</v>
      </c>
      <c r="Q123" t="s">
        <v>28</v>
      </c>
      <c r="R123" t="s">
        <v>35</v>
      </c>
    </row>
    <row r="124" spans="1:18" x14ac:dyDescent="0.25">
      <c r="A124">
        <f>SUBTOTAL(103,Tableau3[Maternelle au cinéma])</f>
        <v>0</v>
      </c>
      <c r="B124">
        <f>SUBTOTAL(103,Tableau3[École et cinéma])</f>
        <v>46</v>
      </c>
      <c r="C124">
        <f>SUBTOTAL(103,Tableau3[Collège au cinéma])</f>
        <v>48</v>
      </c>
      <c r="D124">
        <f>SUBTOTAL(103,Tableau3[Lycéens et apprentis au cinéma])</f>
        <v>43</v>
      </c>
      <c r="E124">
        <f>SUBTOTAL(103,Tableau3[Titres])</f>
        <v>122</v>
      </c>
      <c r="H124">
        <f>SUBTOTAL(103,Tableau3[[AD ]])</f>
        <v>110</v>
      </c>
      <c r="I124">
        <f>SUBTOTAL(103,Tableau3[SME])</f>
        <v>115</v>
      </c>
      <c r="J124">
        <f>SUBTOTAL(109,Tableau3[ADSME])</f>
        <v>102</v>
      </c>
    </row>
  </sheetData>
  <conditionalFormatting sqref="H2:J123">
    <cfRule type="containsBlanks" dxfId="1" priority="1">
      <formula>LEN(TRIM(H2))=0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7384DC4A8D44FBDD0F54BC78668BC" ma:contentTypeVersion="14" ma:contentTypeDescription="Crée un document." ma:contentTypeScope="" ma:versionID="274cd403ede11456a41665fcb7f10614">
  <xsd:schema xmlns:xsd="http://www.w3.org/2001/XMLSchema" xmlns:xs="http://www.w3.org/2001/XMLSchema" xmlns:p="http://schemas.microsoft.com/office/2006/metadata/properties" xmlns:ns2="20753870-846f-44dd-a556-d9b7afb4bcd3" xmlns:ns3="3abaf0d2-c653-4824-bae7-5df3e0044c4f" targetNamespace="http://schemas.microsoft.com/office/2006/metadata/properties" ma:root="true" ma:fieldsID="3c14ecc3075de27d4a14a99967196915" ns2:_="" ns3:_="">
    <xsd:import namespace="20753870-846f-44dd-a556-d9b7afb4bcd3"/>
    <xsd:import namespace="3abaf0d2-c653-4824-bae7-5df3e0044c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53870-846f-44dd-a556-d9b7afb4b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6cfd46ac-eb44-4621-8e3a-5800510d0a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af0d2-c653-4824-bae7-5df3e0044c4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b9f8211-5cb4-4e94-8259-287b9044f865}" ma:internalName="TaxCatchAll" ma:showField="CatchAllData" ma:web="3abaf0d2-c653-4824-bae7-5df3e0044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541814-8EA8-4496-BF7F-42A31F61B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753870-846f-44dd-a556-d9b7afb4bcd3"/>
    <ds:schemaRef ds:uri="3abaf0d2-c653-4824-bae7-5df3e0044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AA092C-D6C6-4588-9D85-172BCB1FB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Films accessibles 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Pinto Sylviane</dc:creator>
  <cp:lastModifiedBy>Association Retour d'Image</cp:lastModifiedBy>
  <dcterms:created xsi:type="dcterms:W3CDTF">2015-06-05T18:19:34Z</dcterms:created>
  <dcterms:modified xsi:type="dcterms:W3CDTF">2023-06-07T08:23:10Z</dcterms:modified>
</cp:coreProperties>
</file>